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228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  <definedName name="Tablela_1__Podaci_o_osiguranju_za_period_od_1.januara_do_31._marta_2018.">Sadržaj!$A$5</definedName>
  </definedNames>
  <calcPr calcId="145621"/>
</workbook>
</file>

<file path=xl/calcChain.xml><?xml version="1.0" encoding="utf-8"?>
<calcChain xmlns="http://schemas.openxmlformats.org/spreadsheetml/2006/main">
  <c r="L15" i="3" l="1"/>
  <c r="M15" i="3"/>
  <c r="M10" i="3"/>
  <c r="D11" i="3"/>
  <c r="D8" i="3"/>
  <c r="D7" i="3"/>
  <c r="C31" i="1" l="1"/>
  <c r="K8" i="3" l="1"/>
  <c r="K7" i="3"/>
  <c r="E31" i="1" l="1"/>
  <c r="K13" i="3" l="1"/>
  <c r="K14" i="3"/>
  <c r="K15" i="3"/>
  <c r="K16" i="3"/>
  <c r="K17" i="3"/>
  <c r="K12" i="3"/>
  <c r="K11" i="3"/>
  <c r="K9" i="3"/>
  <c r="K10" i="3"/>
  <c r="J13" i="3"/>
  <c r="J14" i="3"/>
  <c r="J15" i="3"/>
  <c r="J16" i="3"/>
  <c r="J17" i="3"/>
  <c r="J12" i="3"/>
  <c r="J8" i="3"/>
  <c r="J9" i="3"/>
  <c r="J10" i="3"/>
  <c r="J11" i="3"/>
  <c r="J7" i="3"/>
  <c r="N7" i="3" s="1"/>
  <c r="C18" i="3"/>
  <c r="F18" i="3"/>
  <c r="G18" i="3"/>
  <c r="B18" i="3"/>
  <c r="H13" i="3" l="1"/>
  <c r="H17" i="3"/>
  <c r="H14" i="3"/>
  <c r="H12" i="3"/>
  <c r="H15" i="3"/>
  <c r="H16" i="3"/>
  <c r="I15" i="3"/>
  <c r="I16" i="3"/>
  <c r="I13" i="3"/>
  <c r="I17" i="3"/>
  <c r="I14" i="3"/>
  <c r="I12" i="3"/>
  <c r="E8" i="3"/>
  <c r="E7" i="3"/>
  <c r="E9" i="3"/>
  <c r="E10" i="3"/>
  <c r="E11" i="3"/>
  <c r="D9" i="3"/>
  <c r="D10" i="3"/>
  <c r="N12" i="3"/>
  <c r="N14" i="3"/>
  <c r="N11" i="3"/>
  <c r="N10" i="3"/>
  <c r="N17" i="3"/>
  <c r="D18" i="3"/>
  <c r="N16" i="3"/>
  <c r="N15" i="3"/>
  <c r="N13" i="3"/>
  <c r="N9" i="3"/>
  <c r="N8" i="3"/>
  <c r="E18" i="3"/>
  <c r="I18" i="3"/>
  <c r="K18" i="3"/>
  <c r="M7" i="3" s="1"/>
  <c r="J18" i="3"/>
  <c r="L14" i="3" s="1"/>
  <c r="D32" i="1"/>
  <c r="G32" i="1"/>
  <c r="E32" i="1"/>
  <c r="F32" i="1"/>
  <c r="C32" i="1"/>
  <c r="D31" i="1"/>
  <c r="E33" i="1"/>
  <c r="F31" i="1"/>
  <c r="G31" i="1"/>
  <c r="L17" i="3" l="1"/>
  <c r="L8" i="3"/>
  <c r="L12" i="3"/>
  <c r="L10" i="3"/>
  <c r="M13" i="3"/>
  <c r="M8" i="3"/>
  <c r="M11" i="3"/>
  <c r="M16" i="3"/>
  <c r="M9" i="3"/>
  <c r="L7" i="3"/>
  <c r="L11" i="3"/>
  <c r="L16" i="3"/>
  <c r="N18" i="3"/>
  <c r="M12" i="3"/>
  <c r="L9" i="3"/>
  <c r="L13" i="3"/>
  <c r="H18" i="3"/>
  <c r="G33" i="1"/>
  <c r="L18" i="3"/>
  <c r="M18" i="3"/>
  <c r="F33" i="1"/>
  <c r="C33" i="1"/>
  <c r="D33" i="1"/>
</calcChain>
</file>

<file path=xl/sharedStrings.xml><?xml version="1.0" encoding="utf-8"?>
<sst xmlns="http://schemas.openxmlformats.org/spreadsheetml/2006/main" count="97" uniqueCount="91">
  <si>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</si>
  <si>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</si>
  <si>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</si>
  <si>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</si>
  <si>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</si>
  <si>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</si>
  <si>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</si>
  <si>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</si>
  <si>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</si>
  <si>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</si>
  <si>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</si>
  <si>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</si>
  <si>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</si>
  <si>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</si>
  <si>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</si>
  <si>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</si>
  <si>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</si>
  <si>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</si>
  <si>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</si>
  <si>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</si>
  <si>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</si>
  <si>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Vrste osiguranja/
</t>
    </r>
    <r>
      <rPr>
        <sz val="8"/>
        <color theme="0"/>
        <rFont val="Arial"/>
        <family val="2"/>
        <charset val="238"/>
      </rPr>
      <t xml:space="preserve">Class of Insurance </t>
    </r>
  </si>
  <si>
    <r>
      <t xml:space="preserve">Riješene štete/
</t>
    </r>
    <r>
      <rPr>
        <sz val="8"/>
        <color theme="0"/>
        <rFont val="Arial"/>
        <family val="2"/>
        <charset val="238"/>
      </rPr>
      <t>Settled Claims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</si>
  <si>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</si>
  <si>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t>Bruto fakturisana premija/
G</t>
    </r>
    <r>
      <rPr>
        <sz val="8"/>
        <color theme="0"/>
        <rFont val="Arial"/>
        <family val="2"/>
        <charset val="238"/>
      </rPr>
      <t>ross writenn premium GWP (€)</t>
    </r>
  </si>
  <si>
    <r>
      <t xml:space="preserve">Broj/ 
</t>
    </r>
    <r>
      <rPr>
        <sz val="8"/>
        <color theme="0"/>
        <rFont val="Arial"/>
        <family val="2"/>
        <charset val="238"/>
      </rPr>
      <t>Number</t>
    </r>
  </si>
  <si>
    <r>
      <t xml:space="preserve">Iznos/
  </t>
    </r>
    <r>
      <rPr>
        <sz val="8"/>
        <color theme="0"/>
        <rFont val="Arial"/>
        <family val="2"/>
        <charset val="238"/>
      </rPr>
      <t>Amount (€)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</si>
  <si>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</si>
  <si>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</si>
  <si>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</si>
  <si>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</si>
  <si>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</si>
  <si>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</si>
  <si>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</si>
  <si>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</si>
  <si>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</si>
  <si>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</si>
  <si>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</si>
  <si>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</si>
  <si>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</si>
  <si>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</si>
  <si>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</si>
  <si>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</si>
  <si>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</si>
  <si>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</si>
  <si>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</si>
  <si>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</si>
  <si>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</si>
  <si>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</si>
  <si>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</si>
  <si>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</si>
  <si>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</si>
  <si>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</si>
  <si>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</si>
  <si>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</si>
  <si>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</si>
  <si>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</si>
  <si>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</si>
  <si>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</si>
  <si>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Osiguranja/ </t>
    </r>
    <r>
      <rPr>
        <sz val="9"/>
        <color theme="0"/>
        <rFont val="Arial"/>
        <family val="2"/>
        <charset val="238"/>
      </rPr>
      <t>Policies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</si>
  <si>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</si>
  <si>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</si>
  <si>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</si>
  <si>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</si>
  <si>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</si>
  <si>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</si>
  <si>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</si>
  <si>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</si>
  <si>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</si>
  <si>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</si>
  <si>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t>Tablela 1: Podaci o osiguranju za period od 1. januara do 31. maja 2018.</t>
  </si>
  <si>
    <t>Table 1: Insurance data for the period 1 January - 31 May 2018</t>
  </si>
  <si>
    <r>
      <t xml:space="preserve">Učešće/ 
</t>
    </r>
    <r>
      <rPr>
        <sz val="9"/>
        <color theme="0"/>
        <rFont val="Arial"/>
        <family val="2"/>
        <charset val="238"/>
      </rPr>
      <t>Share V.2017</t>
    </r>
  </si>
  <si>
    <r>
      <t xml:space="preserve">Učešće/
  </t>
    </r>
    <r>
      <rPr>
        <sz val="9"/>
        <color theme="0"/>
        <rFont val="Arial"/>
        <family val="2"/>
        <charset val="238"/>
      </rPr>
      <t>Share V.2018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</si>
  <si>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Učešće/ 
</t>
    </r>
    <r>
      <rPr>
        <sz val="9"/>
        <color theme="0"/>
        <rFont val="Arial"/>
        <family val="2"/>
        <charset val="238"/>
      </rPr>
      <t>Share V.2018</t>
    </r>
  </si>
  <si>
    <r>
      <t xml:space="preserve">Učešće/
 </t>
    </r>
    <r>
      <rPr>
        <sz val="9"/>
        <color theme="0"/>
        <rFont val="Arial"/>
        <family val="2"/>
        <charset val="238"/>
      </rPr>
      <t>Share V.2017</t>
    </r>
  </si>
  <si>
    <r>
      <t xml:space="preserve">Učešće/ 
</t>
    </r>
    <r>
      <rPr>
        <sz val="9"/>
        <color theme="0"/>
        <rFont val="Arial"/>
        <family val="2"/>
        <charset val="238"/>
      </rPr>
      <t>Share V.2018</t>
    </r>
    <r>
      <rPr>
        <sz val="11"/>
        <color theme="1"/>
        <rFont val="Calibri"/>
        <family val="2"/>
        <charset val="238"/>
        <scheme val="minor"/>
      </rPr>
      <t/>
    </r>
  </si>
  <si>
    <t>Tablela 2: Bruto fakturisana premija za period od 1. januara do 31. maja 2018.</t>
  </si>
  <si>
    <t>Table 2: Gross Written Premium for the period 1 January - 31 May 2018</t>
  </si>
  <si>
    <t>Tablela 1: Podaci o osiguranju za period od 1.januara do 31. maja 2018.</t>
  </si>
  <si>
    <t>za period od 1. januara do 31. maja 2018.</t>
  </si>
  <si>
    <t>for the period 1 January - 31 May 2018</t>
  </si>
  <si>
    <t>Jun, 2018.</t>
  </si>
  <si>
    <t>June, 2018</t>
  </si>
  <si>
    <r>
      <t xml:space="preserve">BFP/ </t>
    </r>
    <r>
      <rPr>
        <sz val="9"/>
        <color theme="0"/>
        <rFont val="Arial"/>
        <family val="2"/>
        <charset val="238"/>
      </rPr>
      <t>GWP
V.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</si>
  <si>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 
V</t>
    </r>
    <r>
      <rPr>
        <b/>
        <sz val="9"/>
        <color theme="0"/>
        <rFont val="Arial"/>
        <family val="2"/>
        <charset val="238"/>
      </rPr>
      <t xml:space="preserve">. </t>
    </r>
    <r>
      <rPr>
        <sz val="9"/>
        <color theme="0"/>
        <rFont val="Arial"/>
        <family val="2"/>
        <charset val="238"/>
      </rPr>
      <t>2017</t>
    </r>
  </si>
  <si>
    <r>
      <t xml:space="preserve">BFP/ </t>
    </r>
    <r>
      <rPr>
        <sz val="9"/>
        <color theme="0"/>
        <rFont val="Arial"/>
        <family val="2"/>
        <charset val="238"/>
      </rPr>
      <t>GWP
 V</t>
    </r>
    <r>
      <rPr>
        <b/>
        <sz val="9"/>
        <color theme="0"/>
        <rFont val="Arial"/>
        <family val="2"/>
        <charset val="238"/>
      </rPr>
      <t>.</t>
    </r>
    <r>
      <rPr>
        <sz val="9"/>
        <color theme="0"/>
        <rFont val="Arial"/>
        <family val="2"/>
        <charset val="238"/>
      </rPr>
      <t xml:space="preserve"> 2018</t>
    </r>
  </si>
  <si>
    <r>
      <t xml:space="preserve">BFP/ </t>
    </r>
    <r>
      <rPr>
        <sz val="9"/>
        <color theme="0"/>
        <rFont val="Arial"/>
        <family val="2"/>
        <charset val="238"/>
      </rPr>
      <t>GWP 
V. 2017</t>
    </r>
  </si>
  <si>
    <r>
      <t xml:space="preserve">BFP/ </t>
    </r>
    <r>
      <rPr>
        <sz val="9"/>
        <color theme="0"/>
        <rFont val="Arial"/>
        <family val="2"/>
        <charset val="238"/>
      </rPr>
      <t>GWP
 V. 2017</t>
    </r>
  </si>
  <si>
    <r>
      <t xml:space="preserve">BFP/ </t>
    </r>
    <r>
      <rPr>
        <sz val="9"/>
        <color theme="0"/>
        <rFont val="Arial"/>
        <family val="2"/>
        <charset val="238"/>
      </rPr>
      <t>GWP
V. 2018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</si>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</sst>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165" fontId="37" fillId="2" borderId="0" xfId="3" applyNumberFormat="1" applyFont="1" applyFill="1" applyBorder="1" applyAlignment="1">
      <alignment horizontal="center" vertical="center" wrapText="1"/>
    </xf>
    <xf numFmtId="0" fontId="38" fillId="3" borderId="0" xfId="3" applyFont="1" applyFill="1" applyBorder="1" applyAlignment="1">
      <alignment horizontal="left" vertical="center" wrapText="1"/>
    </xf>
    <xf numFmtId="167" fontId="37" fillId="3" borderId="0" xfId="6" applyNumberFormat="1" applyFont="1" applyFill="1" applyBorder="1" applyAlignment="1">
      <alignment horizontal="center" vertical="center" wrapText="1"/>
    </xf>
    <xf numFmtId="167" fontId="38" fillId="2" borderId="0" xfId="5" applyNumberFormat="1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2" fillId="0" borderId="0" xfId="0" applyFont="1" applyBorder="1"/>
    <xf numFmtId="0" fontId="42" fillId="0" borderId="10" xfId="0" applyFont="1" applyBorder="1"/>
    <xf numFmtId="165" fontId="35" fillId="38" borderId="0" xfId="3" applyNumberFormat="1" applyFont="1" applyFill="1" applyBorder="1" applyAlignment="1">
      <alignment horizontal="center" vertical="center" wrapText="1"/>
    </xf>
    <xf numFmtId="0" fontId="35" fillId="38" borderId="0" xfId="3" applyFont="1" applyFill="1" applyBorder="1" applyAlignment="1">
      <alignment horizontal="left" vertical="center" wrapText="1"/>
    </xf>
    <xf numFmtId="167" fontId="35" fillId="37" borderId="0" xfId="6" applyNumberFormat="1" applyFont="1" applyFill="1" applyBorder="1" applyAlignment="1">
      <alignment horizontal="center" vertical="center" wrapText="1"/>
    </xf>
    <xf numFmtId="0" fontId="33" fillId="38" borderId="0" xfId="3" applyFont="1" applyFill="1" applyBorder="1" applyAlignment="1">
      <alignment vertical="center" wrapText="1"/>
    </xf>
    <xf numFmtId="167" fontId="33" fillId="37" borderId="0" xfId="6" applyNumberFormat="1" applyFont="1" applyFill="1" applyBorder="1" applyAlignment="1">
      <alignment horizontal="center" vertical="center" wrapText="1"/>
    </xf>
    <xf numFmtId="3" fontId="48" fillId="0" borderId="0" xfId="0" applyNumberFormat="1" applyFont="1"/>
    <xf numFmtId="3" fontId="42" fillId="0" borderId="0" xfId="0" applyNumberFormat="1" applyFont="1"/>
    <xf numFmtId="3" fontId="46" fillId="37" borderId="0" xfId="3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3" fillId="38" borderId="0" xfId="0" applyNumberFormat="1" applyFont="1" applyFill="1" applyBorder="1" applyAlignment="1">
      <alignment horizontal="left" vertical="center"/>
    </xf>
    <xf numFmtId="3" fontId="33" fillId="38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3" fontId="27" fillId="0" borderId="0" xfId="66" applyNumberFormat="1" applyAlignment="1" applyProtection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3" fontId="58" fillId="2" borderId="0" xfId="3" applyNumberFormat="1" applyFont="1" applyFill="1" applyBorder="1" applyAlignment="1">
      <alignment horizontal="left" vertical="center"/>
    </xf>
    <xf numFmtId="3" fontId="59" fillId="3" borderId="0" xfId="3" applyNumberFormat="1" applyFont="1" applyFill="1" applyBorder="1" applyAlignment="1">
      <alignment horizontal="center" vertical="center" wrapText="1"/>
    </xf>
    <xf numFmtId="3" fontId="58" fillId="3" borderId="0" xfId="6" applyNumberFormat="1" applyFont="1" applyFill="1" applyBorder="1" applyAlignment="1">
      <alignment horizontal="center" vertical="center"/>
    </xf>
    <xf numFmtId="3" fontId="59" fillId="36" borderId="0" xfId="3" applyNumberFormat="1" applyFont="1" applyFill="1" applyBorder="1" applyAlignment="1">
      <alignment horizontal="center" vertical="center" wrapText="1"/>
    </xf>
    <xf numFmtId="3" fontId="58" fillId="36" borderId="0" xfId="6" applyNumberFormat="1" applyFont="1" applyFill="1" applyBorder="1" applyAlignment="1">
      <alignment horizontal="center" vertical="center"/>
    </xf>
    <xf numFmtId="3" fontId="59" fillId="35" borderId="0" xfId="5" applyNumberFormat="1" applyFont="1" applyFill="1" applyBorder="1" applyAlignment="1">
      <alignment horizontal="center" vertical="center"/>
    </xf>
    <xf numFmtId="3" fontId="48" fillId="2" borderId="0" xfId="0" applyNumberFormat="1" applyFont="1" applyFill="1" applyBorder="1" applyAlignment="1">
      <alignment horizontal="left"/>
    </xf>
    <xf numFmtId="3" fontId="48" fillId="35" borderId="0" xfId="0" applyNumberFormat="1" applyFont="1" applyFill="1" applyBorder="1" applyAlignment="1">
      <alignment horizontal="center"/>
    </xf>
    <xf numFmtId="3" fontId="48" fillId="2" borderId="0" xfId="0" applyNumberFormat="1" applyFont="1" applyFill="1" applyBorder="1" applyAlignment="1">
      <alignment horizontal="center"/>
    </xf>
    <xf numFmtId="3" fontId="30" fillId="0" borderId="0" xfId="66" applyNumberFormat="1" applyFont="1" applyAlignment="1" applyProtection="1">
      <alignment horizontal="left" vertical="center" wrapText="1"/>
    </xf>
    <xf numFmtId="49" fontId="32" fillId="35" borderId="0" xfId="0" applyNumberFormat="1" applyFont="1" applyFill="1" applyBorder="1" applyAlignment="1">
      <alignment horizontal="center" vertical="center"/>
    </xf>
    <xf numFmtId="4" fontId="32" fillId="0" borderId="0" xfId="0" applyNumberFormat="1" applyFont="1"/>
    <xf numFmtId="167" fontId="38" fillId="3" borderId="0" xfId="6" applyNumberFormat="1" applyFont="1" applyFill="1" applyBorder="1" applyAlignment="1">
      <alignment horizontal="center" vertical="center" wrapText="1"/>
    </xf>
    <xf numFmtId="3" fontId="32" fillId="39" borderId="0" xfId="0" applyNumberFormat="1" applyFont="1" applyFill="1"/>
    <xf numFmtId="4" fontId="32" fillId="39" borderId="0" xfId="0" applyNumberFormat="1" applyFont="1" applyFill="1"/>
    <xf numFmtId="171" fontId="58" fillId="3" borderId="0" xfId="6" applyNumberFormat="1" applyFont="1" applyFill="1" applyBorder="1" applyAlignment="1">
      <alignment horizontal="center" vertical="center"/>
    </xf>
    <xf numFmtId="171" fontId="48" fillId="2" borderId="0" xfId="0" applyNumberFormat="1" applyFont="1" applyFill="1" applyBorder="1" applyAlignment="1">
      <alignment horizontal="center"/>
    </xf>
    <xf numFmtId="9" fontId="33" fillId="38" borderId="0" xfId="0" applyNumberFormat="1" applyFont="1" applyFill="1" applyBorder="1" applyAlignment="1">
      <alignment horizontal="center" vertical="center"/>
    </xf>
    <xf numFmtId="171" fontId="58" fillId="36" borderId="0" xfId="6" applyNumberFormat="1" applyFont="1" applyFill="1" applyBorder="1" applyAlignment="1">
      <alignment horizontal="center" vertical="center"/>
    </xf>
    <xf numFmtId="171" fontId="33" fillId="37" borderId="0" xfId="6" applyNumberFormat="1" applyFont="1" applyFill="1" applyBorder="1" applyAlignment="1">
      <alignment horizontal="center" vertical="center"/>
    </xf>
    <xf numFmtId="172" fontId="58" fillId="3" borderId="0" xfId="6" applyNumberFormat="1" applyFont="1" applyFill="1" applyBorder="1" applyAlignment="1">
      <alignment horizontal="center" vertical="center"/>
    </xf>
    <xf numFmtId="172" fontId="33" fillId="37" borderId="0" xfId="6" applyNumberFormat="1" applyFont="1" applyFill="1" applyBorder="1" applyAlignment="1">
      <alignment horizontal="center" vertical="center"/>
    </xf>
    <xf numFmtId="3" fontId="43" fillId="0" borderId="0" xfId="66" applyNumberFormat="1" applyFont="1" applyAlignment="1" applyProtection="1">
      <alignment horizontal="left" vertical="center" wrapText="1"/>
    </xf>
    <xf numFmtId="0" fontId="43" fillId="0" borderId="0" xfId="66" applyFont="1" applyAlignment="1" applyProtection="1">
      <alignment horizontal="left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0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0" fontId="33" fillId="38" borderId="0" xfId="3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6" fillId="38" borderId="0" xfId="3" applyFont="1" applyFill="1" applyBorder="1" applyAlignment="1">
      <alignment horizontal="center" vertical="center"/>
    </xf>
    <xf numFmtId="164" fontId="46" fillId="37" borderId="0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49" fillId="37" borderId="0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46" fillId="37" borderId="0" xfId="3" applyNumberFormat="1" applyFont="1" applyFill="1" applyBorder="1" applyAlignment="1">
      <alignment horizontal="center" vertical="center" wrapText="1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/>
    <cellStyle name="Normal 2 2" xfId="53"/>
    <cellStyle name="Normal 2 3" xfId="59"/>
    <cellStyle name="Normal 21" xfId="60"/>
    <cellStyle name="Normal 3" xfId="8"/>
    <cellStyle name="Normal 3 2" xfId="61"/>
    <cellStyle name="Normal 3 2 2" xfId="10"/>
    <cellStyle name="Normal 4" xfId="9"/>
    <cellStyle name="Normal 4 2" xfId="62"/>
    <cellStyle name="Normal 5" xfId="1"/>
    <cellStyle name="Normal 6" xfId="52"/>
    <cellStyle name="Normal 7" xfId="54"/>
    <cellStyle name="Normal_novozami1" xfId="3"/>
    <cellStyle name="Note" xfId="25" builtinId="10" customBuiltin="1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62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359050002852697E-2"/>
          <c:y val="5.9029718955238696E-2"/>
          <c:w val="0.86817216402901642"/>
          <c:h val="0.82380384066726631"/>
        </c:manualLayout>
      </c:layout>
      <c:pie3DChart>
        <c:varyColors val="1"/>
        <c:ser>
          <c:idx val="0"/>
          <c:order val="0"/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Lbls>
            <c:dLbl>
              <c:idx val="0"/>
              <c:layout>
                <c:manualLayout>
                  <c:x val="8.3333333333334356E-3"/>
                  <c:y val="6.48148148148148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2E-4D30-9A1A-BEF111B8833D}"/>
                </c:ext>
              </c:extLst>
            </c:dLbl>
            <c:dLbl>
              <c:idx val="1"/>
              <c:layout>
                <c:manualLayout>
                  <c:x val="-3.7616552447816788E-2"/>
                  <c:y val="-1.34850424349202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2E-4D30-9A1A-BEF111B8833D}"/>
                </c:ext>
              </c:extLst>
            </c:dLbl>
            <c:dLbl>
              <c:idx val="2"/>
              <c:layout>
                <c:manualLayout>
                  <c:x val="7.960141323537052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2E-4D30-9A1A-BEF111B8833D}"/>
                </c:ext>
              </c:extLst>
            </c:dLbl>
            <c:dLbl>
              <c:idx val="3"/>
              <c:layout>
                <c:manualLayout>
                  <c:x val="4.1666666666666567E-2"/>
                  <c:y val="-5.5555555555555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2E-4D30-9A1A-BEF111B8833D}"/>
                </c:ext>
              </c:extLst>
            </c:dLbl>
            <c:dLbl>
              <c:idx val="4"/>
              <c:layout>
                <c:manualLayout>
                  <c:x val="3.4930193803210885E-2"/>
                  <c:y val="-8.68190334404336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2E-4D30-9A1A-BEF111B8833D}"/>
                </c:ext>
              </c:extLst>
            </c:dLbl>
            <c:dLbl>
              <c:idx val="5"/>
              <c:layout>
                <c:manualLayout>
                  <c:x val="3.3333333333333333E-2"/>
                  <c:y val="-0.1388888888888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2E-4D30-9A1A-BEF111B8833D}"/>
                </c:ext>
              </c:extLst>
            </c:dLbl>
            <c:dLbl>
              <c:idx val="6"/>
              <c:layout>
                <c:manualLayout>
                  <c:x val="0.05"/>
                  <c:y val="-8.79629629629629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2E-4D30-9A1A-BEF111B8833D}"/>
                </c:ext>
              </c:extLst>
            </c:dLbl>
            <c:dLbl>
              <c:idx val="7"/>
              <c:layout>
                <c:manualLayout>
                  <c:x val="-4.2133611054129255E-3"/>
                  <c:y val="3.240740740740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2E-4D30-9A1A-BEF111B8833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[1]MO_I!$B$69:$B$76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[1]MO_I!$D$69:$D$76</c:f>
              <c:numCache>
                <c:formatCode>General</c:formatCode>
                <c:ptCount val="8"/>
                <c:pt idx="0">
                  <c:v>14331624.529082399</c:v>
                </c:pt>
                <c:pt idx="1">
                  <c:v>4703514.8700000029</c:v>
                </c:pt>
                <c:pt idx="2">
                  <c:v>4335728.9099999629</c:v>
                </c:pt>
                <c:pt idx="3">
                  <c:v>2809293.8432110124</c:v>
                </c:pt>
                <c:pt idx="4">
                  <c:v>2514796.2115596314</c:v>
                </c:pt>
                <c:pt idx="5">
                  <c:v>1330627.9530275231</c:v>
                </c:pt>
                <c:pt idx="6">
                  <c:v>1148429.7299999979</c:v>
                </c:pt>
                <c:pt idx="7">
                  <c:v>2239865.9639449371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169334</xdr:rowOff>
    </xdr:from>
    <xdr:to>
      <xdr:col>6</xdr:col>
      <xdr:colOff>668866</xdr:colOff>
      <xdr:row>62</xdr:row>
      <xdr:rowOff>84668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rma.kurtagic/Desktop/maj%202018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  <sheetName val="Sheet5"/>
      <sheetName val="Ž_br osiguranja"/>
      <sheetName val="NŽ_br osiguranja"/>
    </sheetNames>
    <sheetDataSet>
      <sheetData sheetId="0">
        <row r="69">
          <cell r="B69">
            <v>10</v>
          </cell>
          <cell r="D69">
            <v>14331624.529082399</v>
          </cell>
        </row>
        <row r="70">
          <cell r="B70">
            <v>20</v>
          </cell>
          <cell r="D70">
            <v>4703514.8700000029</v>
          </cell>
        </row>
        <row r="71">
          <cell r="B71">
            <v>1</v>
          </cell>
          <cell r="D71">
            <v>4335728.9099999629</v>
          </cell>
        </row>
        <row r="72">
          <cell r="B72">
            <v>3</v>
          </cell>
          <cell r="D72">
            <v>2809293.8432110124</v>
          </cell>
        </row>
        <row r="73">
          <cell r="B73">
            <v>9</v>
          </cell>
          <cell r="D73">
            <v>2514796.2115596314</v>
          </cell>
        </row>
        <row r="74">
          <cell r="B74">
            <v>8</v>
          </cell>
          <cell r="D74">
            <v>1330627.9530275231</v>
          </cell>
        </row>
        <row r="75">
          <cell r="B75">
            <v>2</v>
          </cell>
          <cell r="D75">
            <v>1148429.7299999979</v>
          </cell>
        </row>
        <row r="76">
          <cell r="B76" t="str">
            <v>Ostalo (manje od 3%)/
Others (less than 3%)</v>
          </cell>
          <cell r="D76">
            <v>2239865.9639449371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abSelected="1" workbookViewId="0">
      <selection activeCell="A28" sqref="A28"/>
    </sheetView>
  </sheetViews>
  <sheetFormatPr defaultRowHeight="14.4" x14ac:dyDescent="0.3"/>
  <cols>
    <col min="1" max="1" width="100" style="45" customWidth="1"/>
  </cols>
  <sheetData>
    <row r="7" spans="1:1" ht="15.75" customHeight="1" x14ac:dyDescent="0.25">
      <c r="A7" s="49" t="s">
        <v>15</v>
      </c>
    </row>
    <row r="8" spans="1:1" ht="15.75" customHeight="1" x14ac:dyDescent="0.25">
      <c r="A8" s="50"/>
    </row>
    <row r="9" spans="1:1" ht="15.75" customHeight="1" x14ac:dyDescent="0.25">
      <c r="A9" s="49" t="s">
        <v>16</v>
      </c>
    </row>
    <row r="10" spans="1:1" ht="15.75" customHeight="1" x14ac:dyDescent="0.25"/>
    <row r="11" spans="1:1" ht="15.75" customHeight="1" x14ac:dyDescent="0.25"/>
    <row r="12" spans="1:1" x14ac:dyDescent="0.3">
      <c r="A12" s="46" t="s">
        <v>67</v>
      </c>
    </row>
    <row r="13" spans="1:1" ht="15" x14ac:dyDescent="0.25">
      <c r="A13" s="46" t="s">
        <v>80</v>
      </c>
    </row>
    <row r="14" spans="1:1" ht="15" x14ac:dyDescent="0.25">
      <c r="A14" s="47"/>
    </row>
    <row r="15" spans="1:1" ht="15" x14ac:dyDescent="0.25">
      <c r="A15" s="47"/>
    </row>
    <row r="16" spans="1:1" ht="15" x14ac:dyDescent="0.25">
      <c r="A16" s="48" t="s">
        <v>68</v>
      </c>
    </row>
    <row r="17" spans="1:1" ht="15" x14ac:dyDescent="0.25">
      <c r="A17" s="48" t="s">
        <v>81</v>
      </c>
    </row>
    <row r="22" spans="1:1" ht="15" x14ac:dyDescent="0.25">
      <c r="A22" s="44" t="s">
        <v>82</v>
      </c>
    </row>
    <row r="23" spans="1:1" ht="15" x14ac:dyDescent="0.25">
      <c r="A23" s="62" t="s">
        <v>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7" sqref="A7"/>
    </sheetView>
  </sheetViews>
  <sheetFormatPr defaultColWidth="9.109375" defaultRowHeight="13.2" x14ac:dyDescent="0.25"/>
  <cols>
    <col min="1" max="1" width="79.88671875" style="8" customWidth="1"/>
    <col min="2" max="16384" width="9.109375" style="8"/>
  </cols>
  <sheetData>
    <row r="2" spans="1:1" ht="13.8" x14ac:dyDescent="0.25">
      <c r="A2" s="51" t="s">
        <v>62</v>
      </c>
    </row>
    <row r="5" spans="1:1" s="9" customFormat="1" x14ac:dyDescent="0.25">
      <c r="A5" s="2" t="s">
        <v>79</v>
      </c>
    </row>
    <row r="6" spans="1:1" s="10" customFormat="1" x14ac:dyDescent="0.25">
      <c r="A6" s="75" t="s">
        <v>71</v>
      </c>
    </row>
    <row r="7" spans="1:1" s="9" customFormat="1" x14ac:dyDescent="0.25">
      <c r="A7" s="2" t="s">
        <v>19</v>
      </c>
    </row>
    <row r="8" spans="1:1" s="10" customFormat="1" ht="12.75" x14ac:dyDescent="0.2">
      <c r="A8" s="11" t="s">
        <v>17</v>
      </c>
    </row>
    <row r="9" spans="1:1" s="9" customFormat="1" x14ac:dyDescent="0.25">
      <c r="A9" s="61" t="s">
        <v>77</v>
      </c>
    </row>
    <row r="10" spans="1:1" s="10" customFormat="1" x14ac:dyDescent="0.25">
      <c r="A10" s="74" t="s">
        <v>78</v>
      </c>
    </row>
    <row r="58" spans="1:1" x14ac:dyDescent="0.25">
      <c r="A58" s="17"/>
    </row>
    <row r="59" spans="1:1" x14ac:dyDescent="0.25">
      <c r="A59" s="18"/>
    </row>
  </sheetData>
  <hyperlinks>
    <hyperlink ref="A6" location="'Tabela 1'!A1" display="Table 1: Insurance data for the period 1 January - 31 May 2018"/>
    <hyperlink ref="A5" location="'Tabela 1'!A1" display="Tablela 1: Podaci o osiguranju za period od 1.januara do 31. maja 2018."/>
    <hyperlink ref="A7" location="'Tabela 1'!A1" display="Grafik 1: Učešće vrsta osiguranja u ukupnoj  BFP"/>
    <hyperlink ref="A8" location="'Tabela 1'!A1" display="Chart 1: Share of classes of insurance in total GWP"/>
    <hyperlink ref="A9" location="'Tabela 2'!A1" display="Tablela 2: Bruto fakturisana premija za period od 1. januara do 31. maja 2018."/>
    <hyperlink ref="A10" location="'Tabela 2'!A1" display="Table 2: Gross Written Premium for the period 1 January - 31 May 201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showGridLines="0" topLeftCell="A22" zoomScaleNormal="100" workbookViewId="0">
      <selection activeCell="D33" sqref="D33"/>
    </sheetView>
  </sheetViews>
  <sheetFormatPr defaultColWidth="9.109375" defaultRowHeight="10.199999999999999" x14ac:dyDescent="0.2"/>
  <cols>
    <col min="1" max="1" width="5" style="3" customWidth="1"/>
    <col min="2" max="2" width="37.44140625" style="3" customWidth="1"/>
    <col min="3" max="3" width="13.44140625" style="3" bestFit="1" customWidth="1"/>
    <col min="4" max="4" width="22.109375" style="3" bestFit="1" customWidth="1"/>
    <col min="5" max="5" width="14.88671875" style="3" bestFit="1" customWidth="1"/>
    <col min="6" max="6" width="7" style="3" bestFit="1" customWidth="1"/>
    <col min="7" max="7" width="10.33203125" style="3" customWidth="1"/>
    <col min="8" max="10" width="9.109375" style="3"/>
    <col min="11" max="11" width="7.5546875" style="3" bestFit="1" customWidth="1"/>
    <col min="12" max="12" width="13.6640625" style="3" bestFit="1" customWidth="1"/>
    <col min="13" max="16384" width="9.109375" style="3"/>
  </cols>
  <sheetData>
    <row r="2" spans="1:14" s="37" customFormat="1" ht="15" x14ac:dyDescent="0.25">
      <c r="A2" s="79" t="s">
        <v>70</v>
      </c>
      <c r="B2" s="79"/>
      <c r="C2" s="79"/>
      <c r="D2" s="79"/>
      <c r="E2" s="39"/>
      <c r="F2" s="39"/>
      <c r="G2" s="39"/>
    </row>
    <row r="3" spans="1:14" s="38" customFormat="1" ht="14.25" x14ac:dyDescent="0.2">
      <c r="A3" s="82" t="s">
        <v>71</v>
      </c>
      <c r="B3" s="82"/>
      <c r="C3" s="82"/>
      <c r="D3" s="82"/>
      <c r="E3" s="40"/>
      <c r="F3" s="40"/>
      <c r="G3" s="40"/>
    </row>
    <row r="5" spans="1:14" s="28" customFormat="1" ht="21" customHeight="1" x14ac:dyDescent="0.2">
      <c r="A5" s="78" t="s">
        <v>20</v>
      </c>
      <c r="B5" s="78" t="s">
        <v>21</v>
      </c>
      <c r="C5" s="86" t="s">
        <v>59</v>
      </c>
      <c r="D5" s="86"/>
      <c r="E5" s="85" t="s">
        <v>60</v>
      </c>
      <c r="F5" s="85"/>
      <c r="G5" s="85"/>
    </row>
    <row r="6" spans="1:14" s="27" customFormat="1" ht="23.25" customHeight="1" x14ac:dyDescent="0.3">
      <c r="A6" s="78"/>
      <c r="B6" s="78"/>
      <c r="C6" s="84" t="s">
        <v>23</v>
      </c>
      <c r="D6" s="84" t="s">
        <v>24</v>
      </c>
      <c r="E6" s="84" t="s">
        <v>69</v>
      </c>
      <c r="F6" s="83" t="s">
        <v>22</v>
      </c>
      <c r="G6" s="83"/>
    </row>
    <row r="7" spans="1:14" ht="33" customHeight="1" x14ac:dyDescent="0.2">
      <c r="A7" s="78"/>
      <c r="B7" s="78"/>
      <c r="C7" s="84"/>
      <c r="D7" s="84"/>
      <c r="E7" s="84"/>
      <c r="F7" s="16" t="s">
        <v>25</v>
      </c>
      <c r="G7" s="16" t="s">
        <v>26</v>
      </c>
      <c r="K7" s="29"/>
      <c r="L7" s="30"/>
      <c r="M7" s="30"/>
      <c r="N7" s="30"/>
    </row>
    <row r="8" spans="1:14" s="5" customFormat="1" ht="20.399999999999999" x14ac:dyDescent="0.25">
      <c r="A8" s="12">
        <v>1</v>
      </c>
      <c r="B8" s="13" t="s">
        <v>27</v>
      </c>
      <c r="C8" s="14">
        <v>16590</v>
      </c>
      <c r="D8" s="14">
        <v>4335728.9099999629</v>
      </c>
      <c r="E8" s="64">
        <v>5341</v>
      </c>
      <c r="F8" s="14">
        <v>4670</v>
      </c>
      <c r="G8" s="14">
        <v>2898949.8400000012</v>
      </c>
      <c r="K8" s="1"/>
      <c r="L8" s="4"/>
      <c r="M8" s="4"/>
      <c r="N8" s="4"/>
    </row>
    <row r="9" spans="1:14" s="5" customFormat="1" ht="20.399999999999999" x14ac:dyDescent="0.2">
      <c r="A9" s="12">
        <v>2</v>
      </c>
      <c r="B9" s="13" t="s">
        <v>28</v>
      </c>
      <c r="C9" s="14">
        <v>13972</v>
      </c>
      <c r="D9" s="14">
        <v>1148429.7299999979</v>
      </c>
      <c r="E9" s="64">
        <v>6296</v>
      </c>
      <c r="F9" s="14">
        <v>5547</v>
      </c>
      <c r="G9" s="14">
        <v>576111.25000000023</v>
      </c>
    </row>
    <row r="10" spans="1:14" s="5" customFormat="1" ht="20.399999999999999" x14ac:dyDescent="0.2">
      <c r="A10" s="12">
        <v>3</v>
      </c>
      <c r="B10" s="13" t="s">
        <v>29</v>
      </c>
      <c r="C10" s="14">
        <v>7301</v>
      </c>
      <c r="D10" s="14">
        <v>2809293.8432110124</v>
      </c>
      <c r="E10" s="64">
        <v>1806</v>
      </c>
      <c r="F10" s="14">
        <v>1472</v>
      </c>
      <c r="G10" s="14">
        <v>1420135.96</v>
      </c>
    </row>
    <row r="11" spans="1:14" s="5" customFormat="1" ht="20.399999999999999" x14ac:dyDescent="0.2">
      <c r="A11" s="12">
        <v>4</v>
      </c>
      <c r="B11" s="13" t="s">
        <v>30</v>
      </c>
      <c r="C11" s="14">
        <v>0</v>
      </c>
      <c r="D11" s="14">
        <v>0</v>
      </c>
      <c r="E11" s="64">
        <v>1</v>
      </c>
      <c r="F11" s="14">
        <v>0</v>
      </c>
      <c r="G11" s="14">
        <v>0</v>
      </c>
    </row>
    <row r="12" spans="1:14" s="5" customFormat="1" ht="20.399999999999999" x14ac:dyDescent="0.2">
      <c r="A12" s="12">
        <v>5</v>
      </c>
      <c r="B12" s="13" t="s">
        <v>31</v>
      </c>
      <c r="C12" s="14">
        <v>0</v>
      </c>
      <c r="D12" s="14">
        <v>0</v>
      </c>
      <c r="E12" s="64">
        <v>5</v>
      </c>
      <c r="F12" s="15">
        <v>4</v>
      </c>
      <c r="G12" s="15">
        <v>453931.92</v>
      </c>
    </row>
    <row r="13" spans="1:14" s="5" customFormat="1" ht="20.399999999999999" x14ac:dyDescent="0.2">
      <c r="A13" s="12">
        <v>6</v>
      </c>
      <c r="B13" s="13" t="s">
        <v>32</v>
      </c>
      <c r="C13" s="14">
        <v>13</v>
      </c>
      <c r="D13" s="14">
        <v>126775.71559633028</v>
      </c>
      <c r="E13" s="64">
        <v>2</v>
      </c>
      <c r="F13" s="14">
        <v>0</v>
      </c>
      <c r="G13" s="14">
        <v>0</v>
      </c>
    </row>
    <row r="14" spans="1:14" s="5" customFormat="1" ht="22.5" customHeight="1" x14ac:dyDescent="0.2">
      <c r="A14" s="12">
        <v>7</v>
      </c>
      <c r="B14" s="13" t="s">
        <v>33</v>
      </c>
      <c r="C14" s="14">
        <v>131</v>
      </c>
      <c r="D14" s="14">
        <v>247620.6865137615</v>
      </c>
      <c r="E14" s="64">
        <v>55</v>
      </c>
      <c r="F14" s="14">
        <v>51</v>
      </c>
      <c r="G14" s="14">
        <v>5360.5</v>
      </c>
    </row>
    <row r="15" spans="1:14" s="5" customFormat="1" ht="20.399999999999999" x14ac:dyDescent="0.2">
      <c r="A15" s="12">
        <v>8</v>
      </c>
      <c r="B15" s="13" t="s">
        <v>34</v>
      </c>
      <c r="C15" s="14">
        <v>4728</v>
      </c>
      <c r="D15" s="14">
        <v>1330627.9530275231</v>
      </c>
      <c r="E15" s="64">
        <v>213</v>
      </c>
      <c r="F15" s="14">
        <v>143</v>
      </c>
      <c r="G15" s="14">
        <v>119355.77</v>
      </c>
    </row>
    <row r="16" spans="1:14" s="5" customFormat="1" ht="20.399999999999999" x14ac:dyDescent="0.2">
      <c r="A16" s="12">
        <v>9</v>
      </c>
      <c r="B16" s="13" t="s">
        <v>35</v>
      </c>
      <c r="C16" s="14">
        <v>6090</v>
      </c>
      <c r="D16" s="14">
        <v>2514796.2115596314</v>
      </c>
      <c r="E16" s="64">
        <v>1002</v>
      </c>
      <c r="F16" s="14">
        <v>773</v>
      </c>
      <c r="G16" s="14">
        <v>694334.6799999997</v>
      </c>
    </row>
    <row r="17" spans="1:7" s="5" customFormat="1" ht="30.6" x14ac:dyDescent="0.2">
      <c r="A17" s="12">
        <v>10</v>
      </c>
      <c r="B17" s="13" t="s">
        <v>36</v>
      </c>
      <c r="C17" s="14">
        <v>125155</v>
      </c>
      <c r="D17" s="14">
        <v>14331624.529082399</v>
      </c>
      <c r="E17" s="64">
        <v>6380</v>
      </c>
      <c r="F17" s="14">
        <v>4877</v>
      </c>
      <c r="G17" s="14">
        <v>5334945.040000001</v>
      </c>
    </row>
    <row r="18" spans="1:7" s="5" customFormat="1" ht="30.6" x14ac:dyDescent="0.2">
      <c r="A18" s="12">
        <v>11</v>
      </c>
      <c r="B18" s="13" t="s">
        <v>37</v>
      </c>
      <c r="C18" s="14">
        <v>4</v>
      </c>
      <c r="D18" s="14">
        <v>8642.6622935779815</v>
      </c>
      <c r="E18" s="64">
        <v>75</v>
      </c>
      <c r="F18" s="14">
        <v>73</v>
      </c>
      <c r="G18" s="14">
        <v>8254.31</v>
      </c>
    </row>
    <row r="19" spans="1:7" s="5" customFormat="1" ht="30.6" x14ac:dyDescent="0.2">
      <c r="A19" s="12">
        <v>12</v>
      </c>
      <c r="B19" s="13" t="s">
        <v>38</v>
      </c>
      <c r="C19" s="14">
        <v>582</v>
      </c>
      <c r="D19" s="14">
        <v>52869.806972477039</v>
      </c>
      <c r="E19" s="64">
        <v>15</v>
      </c>
      <c r="F19" s="14">
        <v>13</v>
      </c>
      <c r="G19" s="14">
        <v>12015.44</v>
      </c>
    </row>
    <row r="20" spans="1:7" s="5" customFormat="1" ht="22.5" customHeight="1" x14ac:dyDescent="0.2">
      <c r="A20" s="12">
        <v>13</v>
      </c>
      <c r="B20" s="13" t="s">
        <v>39</v>
      </c>
      <c r="C20" s="14">
        <v>1008</v>
      </c>
      <c r="D20" s="14">
        <v>537321.7153211009</v>
      </c>
      <c r="E20" s="64">
        <v>391</v>
      </c>
      <c r="F20" s="14">
        <v>277</v>
      </c>
      <c r="G20" s="14">
        <v>50820.21</v>
      </c>
    </row>
    <row r="21" spans="1:7" s="5" customFormat="1" ht="22.5" customHeight="1" x14ac:dyDescent="0.2">
      <c r="A21" s="12">
        <v>14</v>
      </c>
      <c r="B21" s="13" t="s">
        <v>40</v>
      </c>
      <c r="C21" s="14">
        <v>3</v>
      </c>
      <c r="D21" s="14">
        <v>168963.40935779817</v>
      </c>
      <c r="E21" s="64">
        <v>48</v>
      </c>
      <c r="F21" s="14">
        <v>45</v>
      </c>
      <c r="G21" s="14">
        <v>155882.34</v>
      </c>
    </row>
    <row r="22" spans="1:7" s="5" customFormat="1" ht="20.399999999999999" x14ac:dyDescent="0.2">
      <c r="A22" s="12">
        <v>15</v>
      </c>
      <c r="B22" s="13" t="s">
        <v>41</v>
      </c>
      <c r="C22" s="14">
        <v>67</v>
      </c>
      <c r="D22" s="14">
        <v>26113.275229357805</v>
      </c>
      <c r="E22" s="64">
        <v>7</v>
      </c>
      <c r="F22" s="14">
        <v>6</v>
      </c>
      <c r="G22" s="14">
        <v>4305.99</v>
      </c>
    </row>
    <row r="23" spans="1:7" s="5" customFormat="1" ht="20.399999999999999" x14ac:dyDescent="0.2">
      <c r="A23" s="12">
        <v>16</v>
      </c>
      <c r="B23" s="13" t="s">
        <v>42</v>
      </c>
      <c r="C23" s="14">
        <v>530</v>
      </c>
      <c r="D23" s="14">
        <v>116242.20229357798</v>
      </c>
      <c r="E23" s="64">
        <v>7</v>
      </c>
      <c r="F23" s="14">
        <v>5</v>
      </c>
      <c r="G23" s="14">
        <v>55</v>
      </c>
    </row>
    <row r="24" spans="1:7" s="5" customFormat="1" ht="22.5" customHeight="1" x14ac:dyDescent="0.2">
      <c r="A24" s="12">
        <v>17</v>
      </c>
      <c r="B24" s="13" t="s">
        <v>43</v>
      </c>
      <c r="C24" s="14">
        <v>1396</v>
      </c>
      <c r="D24" s="14">
        <v>4631.9182568806964</v>
      </c>
      <c r="E24" s="64">
        <v>0</v>
      </c>
      <c r="F24" s="14">
        <v>0</v>
      </c>
      <c r="G24" s="14">
        <v>0</v>
      </c>
    </row>
    <row r="25" spans="1:7" s="5" customFormat="1" ht="20.399999999999999" x14ac:dyDescent="0.2">
      <c r="A25" s="12">
        <v>18</v>
      </c>
      <c r="B25" s="13" t="s">
        <v>44</v>
      </c>
      <c r="C25" s="14">
        <v>19524</v>
      </c>
      <c r="D25" s="14">
        <v>321333.06211007462</v>
      </c>
      <c r="E25" s="64">
        <v>1052</v>
      </c>
      <c r="F25" s="14">
        <v>786</v>
      </c>
      <c r="G25" s="14">
        <v>128796.35999999999</v>
      </c>
    </row>
    <row r="26" spans="1:7" s="5" customFormat="1" ht="20.399999999999999" x14ac:dyDescent="0.2">
      <c r="A26" s="12">
        <v>19</v>
      </c>
      <c r="B26" s="13" t="s">
        <v>45</v>
      </c>
      <c r="C26" s="14">
        <v>1</v>
      </c>
      <c r="D26" s="14">
        <v>32002.18</v>
      </c>
      <c r="E26" s="64">
        <v>144</v>
      </c>
      <c r="F26" s="14">
        <v>143</v>
      </c>
      <c r="G26" s="14">
        <v>9410.369999999999</v>
      </c>
    </row>
    <row r="27" spans="1:7" s="5" customFormat="1" ht="20.399999999999999" x14ac:dyDescent="0.2">
      <c r="A27" s="12">
        <v>20</v>
      </c>
      <c r="B27" s="13" t="s">
        <v>46</v>
      </c>
      <c r="C27" s="14">
        <v>39049</v>
      </c>
      <c r="D27" s="14">
        <v>4703514.8700000029</v>
      </c>
      <c r="E27" s="64">
        <v>1045</v>
      </c>
      <c r="F27" s="14">
        <v>789</v>
      </c>
      <c r="G27" s="14">
        <v>2090446.28</v>
      </c>
    </row>
    <row r="28" spans="1:7" s="5" customFormat="1" ht="20.399999999999999" x14ac:dyDescent="0.2">
      <c r="A28" s="12">
        <v>21</v>
      </c>
      <c r="B28" s="13" t="s">
        <v>47</v>
      </c>
      <c r="C28" s="14">
        <v>58</v>
      </c>
      <c r="D28" s="14">
        <v>36498.79</v>
      </c>
      <c r="E28" s="64">
        <v>20</v>
      </c>
      <c r="F28" s="14">
        <v>19</v>
      </c>
      <c r="G28" s="14">
        <v>8496.8799999999974</v>
      </c>
    </row>
    <row r="29" spans="1:7" s="5" customFormat="1" ht="20.399999999999999" x14ac:dyDescent="0.2">
      <c r="A29" s="12">
        <v>22</v>
      </c>
      <c r="B29" s="13" t="s">
        <v>48</v>
      </c>
      <c r="C29" s="14">
        <v>35107</v>
      </c>
      <c r="D29" s="14">
        <v>558450.54</v>
      </c>
      <c r="E29" s="64">
        <v>330</v>
      </c>
      <c r="F29" s="14">
        <v>274</v>
      </c>
      <c r="G29" s="14">
        <v>206075.33</v>
      </c>
    </row>
    <row r="30" spans="1:7" s="5" customFormat="1" ht="22.5" customHeight="1" x14ac:dyDescent="0.2">
      <c r="A30" s="12">
        <v>23</v>
      </c>
      <c r="B30" s="13" t="s">
        <v>49</v>
      </c>
      <c r="C30" s="14">
        <v>6</v>
      </c>
      <c r="D30" s="14">
        <v>2400</v>
      </c>
      <c r="E30" s="64">
        <v>0</v>
      </c>
      <c r="F30" s="14">
        <v>0</v>
      </c>
      <c r="G30" s="14">
        <v>0</v>
      </c>
    </row>
    <row r="31" spans="1:7" s="31" customFormat="1" ht="24.6" customHeight="1" x14ac:dyDescent="0.3">
      <c r="A31" s="19"/>
      <c r="B31" s="20" t="s">
        <v>51</v>
      </c>
      <c r="C31" s="21">
        <f>SUM(C8:C26)</f>
        <v>197095</v>
      </c>
      <c r="D31" s="21">
        <f t="shared" ref="D31:G31" si="0">SUM(D8:D26)</f>
        <v>28113017.81082546</v>
      </c>
      <c r="E31" s="21">
        <f>SUM(E8:E26)</f>
        <v>22840</v>
      </c>
      <c r="F31" s="21">
        <f t="shared" si="0"/>
        <v>18885</v>
      </c>
      <c r="G31" s="21">
        <f t="shared" si="0"/>
        <v>11872664.98</v>
      </c>
    </row>
    <row r="32" spans="1:7" s="31" customFormat="1" ht="24.6" customHeight="1" x14ac:dyDescent="0.3">
      <c r="A32" s="19"/>
      <c r="B32" s="20" t="s">
        <v>52</v>
      </c>
      <c r="C32" s="21">
        <f>SUM(C27:C30)</f>
        <v>74220</v>
      </c>
      <c r="D32" s="21">
        <f>SUM(D27:D30)</f>
        <v>5300864.200000003</v>
      </c>
      <c r="E32" s="21">
        <f t="shared" ref="E32:F32" si="1">SUM(E27:E30)</f>
        <v>1395</v>
      </c>
      <c r="F32" s="21">
        <f t="shared" si="1"/>
        <v>1082</v>
      </c>
      <c r="G32" s="21">
        <f>SUM(G27:G30)</f>
        <v>2305018.4900000002</v>
      </c>
    </row>
    <row r="33" spans="1:7" s="31" customFormat="1" ht="24.6" customHeight="1" x14ac:dyDescent="0.3">
      <c r="A33" s="19"/>
      <c r="B33" s="22" t="s">
        <v>53</v>
      </c>
      <c r="C33" s="23">
        <f>C31+C32</f>
        <v>271315</v>
      </c>
      <c r="D33" s="23">
        <f t="shared" ref="D33:G33" si="2">D31+D32</f>
        <v>33413882.010825463</v>
      </c>
      <c r="E33" s="23">
        <f t="shared" si="2"/>
        <v>24235</v>
      </c>
      <c r="F33" s="23">
        <f t="shared" si="2"/>
        <v>19967</v>
      </c>
      <c r="G33" s="23">
        <f t="shared" si="2"/>
        <v>14177683.470000001</v>
      </c>
    </row>
    <row r="34" spans="1:7" x14ac:dyDescent="0.2">
      <c r="A34" s="3" t="s">
        <v>13</v>
      </c>
    </row>
    <row r="36" spans="1:7" ht="13.8" x14ac:dyDescent="0.2">
      <c r="A36" s="81" t="s">
        <v>63</v>
      </c>
      <c r="B36" s="81"/>
      <c r="C36" s="81"/>
    </row>
    <row r="37" spans="1:7" ht="14.4" x14ac:dyDescent="0.2">
      <c r="A37" s="80" t="s">
        <v>17</v>
      </c>
      <c r="B37" s="80"/>
      <c r="C37" s="80"/>
    </row>
    <row r="60" spans="1:4" x14ac:dyDescent="0.2">
      <c r="B60" s="77"/>
      <c r="C60" s="77"/>
      <c r="D60" s="77"/>
    </row>
    <row r="64" spans="1:4" x14ac:dyDescent="0.2">
      <c r="A64" s="3" t="s">
        <v>13</v>
      </c>
    </row>
    <row r="67" spans="1:2" s="8" customFormat="1" ht="13.2" x14ac:dyDescent="0.25">
      <c r="A67" s="76" t="s">
        <v>64</v>
      </c>
      <c r="B67" s="76"/>
    </row>
    <row r="88" spans="2:2" x14ac:dyDescent="0.2">
      <c r="B88" s="6"/>
    </row>
  </sheetData>
  <mergeCells count="14">
    <mergeCell ref="F6:G6"/>
    <mergeCell ref="E6:E7"/>
    <mergeCell ref="E5:G5"/>
    <mergeCell ref="C5:D5"/>
    <mergeCell ref="C6:C7"/>
    <mergeCell ref="D6:D7"/>
    <mergeCell ref="A67:B67"/>
    <mergeCell ref="B60:D60"/>
    <mergeCell ref="A5:A7"/>
    <mergeCell ref="B5:B7"/>
    <mergeCell ref="A2:D2"/>
    <mergeCell ref="A37:C37"/>
    <mergeCell ref="A36:C36"/>
    <mergeCell ref="A3:D3"/>
  </mergeCells>
  <hyperlinks>
    <hyperlink ref="A67:B67" location="Sadržaj!A1" display="Sadržaj/Contents"/>
  </hyperlinks>
  <pageMargins left="0.23622047244094491" right="0.23622047244094491" top="0" bottom="0" header="0.31496062992125984" footer="0.31496062992125984"/>
  <pageSetup paperSize="9" scale="85" fitToHeight="0" orientation="portrait" r:id="rId1"/>
  <rowBreaks count="1" manualBreakCount="1">
    <brk id="34" max="6" man="1"/>
  </rowBreaks>
  <ignoredErrors>
    <ignoredError sqref="D31:D32 G31:G32 F31:F32 E31:E32 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zoomScaleNormal="100" workbookViewId="0">
      <selection activeCell="B30" sqref="B30"/>
    </sheetView>
  </sheetViews>
  <sheetFormatPr defaultColWidth="9.109375" defaultRowHeight="10.199999999999999" x14ac:dyDescent="0.2"/>
  <cols>
    <col min="1" max="1" width="33" style="7" bestFit="1" customWidth="1"/>
    <col min="2" max="2" width="11.6640625" style="7" customWidth="1"/>
    <col min="3" max="3" width="11.33203125" style="7" customWidth="1"/>
    <col min="4" max="4" width="11.6640625" style="7" customWidth="1"/>
    <col min="5" max="5" width="12.5546875" style="7" customWidth="1"/>
    <col min="6" max="11" width="11.6640625" style="7" customWidth="1"/>
    <col min="12" max="12" width="12.109375" style="7" customWidth="1"/>
    <col min="13" max="13" width="11.6640625" style="7" customWidth="1"/>
    <col min="14" max="14" width="9" style="7" customWidth="1"/>
    <col min="15" max="16384" width="9.109375" style="7"/>
  </cols>
  <sheetData>
    <row r="2" spans="1:14" s="35" customFormat="1" ht="15" customHeight="1" x14ac:dyDescent="0.25">
      <c r="A2" s="88" t="s">
        <v>77</v>
      </c>
      <c r="B2" s="88"/>
      <c r="C2" s="88"/>
      <c r="D2" s="88"/>
      <c r="E2" s="88"/>
      <c r="F2" s="88"/>
      <c r="G2" s="41"/>
      <c r="H2" s="41"/>
      <c r="I2" s="41"/>
      <c r="J2" s="41"/>
      <c r="K2" s="41"/>
      <c r="L2" s="41"/>
      <c r="M2" s="41"/>
      <c r="N2" s="41"/>
    </row>
    <row r="3" spans="1:14" s="36" customFormat="1" ht="14.25" customHeight="1" x14ac:dyDescent="0.3">
      <c r="A3" s="89" t="s">
        <v>78</v>
      </c>
      <c r="B3" s="89"/>
      <c r="C3" s="89"/>
      <c r="D3" s="89"/>
      <c r="E3" s="89"/>
      <c r="F3" s="42"/>
      <c r="G3" s="42"/>
      <c r="H3" s="42"/>
      <c r="I3" s="42"/>
      <c r="J3" s="42"/>
      <c r="K3" s="42"/>
      <c r="L3" s="42"/>
      <c r="M3" s="42"/>
      <c r="N3" s="42"/>
    </row>
    <row r="4" spans="1:14" ht="11.25" x14ac:dyDescent="0.2">
      <c r="M4" s="87"/>
      <c r="N4" s="87"/>
    </row>
    <row r="5" spans="1:14" s="25" customFormat="1" ht="24" customHeight="1" x14ac:dyDescent="0.25">
      <c r="A5" s="93" t="s">
        <v>58</v>
      </c>
      <c r="B5" s="91" t="s">
        <v>54</v>
      </c>
      <c r="C5" s="91"/>
      <c r="D5" s="91"/>
      <c r="E5" s="91"/>
      <c r="F5" s="91" t="s">
        <v>55</v>
      </c>
      <c r="G5" s="91"/>
      <c r="H5" s="91"/>
      <c r="I5" s="91"/>
      <c r="J5" s="91" t="s">
        <v>56</v>
      </c>
      <c r="K5" s="91"/>
      <c r="L5" s="91"/>
      <c r="M5" s="91"/>
      <c r="N5" s="91"/>
    </row>
    <row r="6" spans="1:14" s="24" customFormat="1" ht="24" x14ac:dyDescent="0.2">
      <c r="A6" s="93"/>
      <c r="B6" s="26" t="s">
        <v>87</v>
      </c>
      <c r="C6" s="26" t="s">
        <v>84</v>
      </c>
      <c r="D6" s="26" t="s">
        <v>72</v>
      </c>
      <c r="E6" s="26" t="s">
        <v>73</v>
      </c>
      <c r="F6" s="26" t="s">
        <v>85</v>
      </c>
      <c r="G6" s="26" t="s">
        <v>86</v>
      </c>
      <c r="H6" s="26" t="s">
        <v>72</v>
      </c>
      <c r="I6" s="26" t="s">
        <v>74</v>
      </c>
      <c r="J6" s="26" t="s">
        <v>88</v>
      </c>
      <c r="K6" s="26" t="s">
        <v>89</v>
      </c>
      <c r="L6" s="26" t="s">
        <v>75</v>
      </c>
      <c r="M6" s="26" t="s">
        <v>76</v>
      </c>
      <c r="N6" s="26" t="s">
        <v>57</v>
      </c>
    </row>
    <row r="7" spans="1:14" ht="14.25" customHeight="1" x14ac:dyDescent="0.2">
      <c r="A7" s="52" t="s">
        <v>0</v>
      </c>
      <c r="B7" s="53">
        <v>12333746.949999999</v>
      </c>
      <c r="C7" s="54">
        <v>12389024.660825459</v>
      </c>
      <c r="D7" s="67">
        <f>B7/$B$18</f>
        <v>0.45684493988327846</v>
      </c>
      <c r="E7" s="67">
        <f>C7/$C$18</f>
        <v>0.44068640173004936</v>
      </c>
      <c r="F7" s="55"/>
      <c r="G7" s="56"/>
      <c r="H7" s="56"/>
      <c r="I7" s="56"/>
      <c r="J7" s="53">
        <f>B7</f>
        <v>12333746.949999999</v>
      </c>
      <c r="K7" s="53">
        <f>C7</f>
        <v>12389024.660825459</v>
      </c>
      <c r="L7" s="67">
        <f>J7/$J$18</f>
        <v>0.38265559775504404</v>
      </c>
      <c r="M7" s="67">
        <f>K7/$K$18</f>
        <v>0.37077477728602903</v>
      </c>
      <c r="N7" s="72">
        <f>K7/J7*100</f>
        <v>100.44818262487102</v>
      </c>
    </row>
    <row r="8" spans="1:14" ht="14.25" customHeight="1" x14ac:dyDescent="0.2">
      <c r="A8" s="52" t="s">
        <v>1</v>
      </c>
      <c r="B8" s="53">
        <v>5358509.2799999993</v>
      </c>
      <c r="C8" s="54">
        <v>5411280.129999999</v>
      </c>
      <c r="D8" s="67">
        <f>B8/$B$18</f>
        <v>0.19848046662620961</v>
      </c>
      <c r="E8" s="67">
        <f t="shared" ref="E8:E11" si="0">C8/$C$18</f>
        <v>0.1924830755066175</v>
      </c>
      <c r="F8" s="55"/>
      <c r="G8" s="56"/>
      <c r="H8" s="56"/>
      <c r="I8" s="56"/>
      <c r="J8" s="53">
        <f t="shared" ref="J8:J11" si="1">B8</f>
        <v>5358509.2799999993</v>
      </c>
      <c r="K8" s="53">
        <f>C8</f>
        <v>5411280.129999999</v>
      </c>
      <c r="L8" s="67">
        <f t="shared" ref="L8:L17" si="2">J8/$J$18</f>
        <v>0.16624822772242384</v>
      </c>
      <c r="M8" s="67">
        <f>K8/$K$18</f>
        <v>0.16194706524213046</v>
      </c>
      <c r="N8" s="72">
        <f t="shared" ref="N8:N17" si="3">K8/J8*100</f>
        <v>100.98480467687088</v>
      </c>
    </row>
    <row r="9" spans="1:14" ht="14.25" customHeight="1" x14ac:dyDescent="0.2">
      <c r="A9" s="52" t="s">
        <v>2</v>
      </c>
      <c r="B9" s="53">
        <v>1412881.26</v>
      </c>
      <c r="C9" s="54">
        <v>1989660.8099999998</v>
      </c>
      <c r="D9" s="67">
        <f t="shared" ref="D8:D11" si="4">B9/$B$18</f>
        <v>5.2333460132073711E-2</v>
      </c>
      <c r="E9" s="67">
        <f t="shared" si="0"/>
        <v>7.0773647403796075E-2</v>
      </c>
      <c r="F9" s="55"/>
      <c r="G9" s="56"/>
      <c r="H9" s="56"/>
      <c r="I9" s="56"/>
      <c r="J9" s="53">
        <f t="shared" si="1"/>
        <v>1412881.26</v>
      </c>
      <c r="K9" s="53">
        <f t="shared" ref="K9:K10" si="5">C9</f>
        <v>1989660.8099999998</v>
      </c>
      <c r="L9" s="67">
        <f t="shared" si="2"/>
        <v>4.3834766944217209E-2</v>
      </c>
      <c r="M9" s="67">
        <f t="shared" ref="M9:M18" si="6">K9/$K$18</f>
        <v>5.9545933913197756E-2</v>
      </c>
      <c r="N9" s="72">
        <f t="shared" si="3"/>
        <v>140.82293157458963</v>
      </c>
    </row>
    <row r="10" spans="1:14" ht="14.25" customHeight="1" x14ac:dyDescent="0.2">
      <c r="A10" s="52" t="s">
        <v>3</v>
      </c>
      <c r="B10" s="53">
        <v>3909390.5500000003</v>
      </c>
      <c r="C10" s="54">
        <v>4386822.7299999995</v>
      </c>
      <c r="D10" s="67">
        <f t="shared" si="4"/>
        <v>0.14480476192962652</v>
      </c>
      <c r="E10" s="67">
        <f t="shared" si="0"/>
        <v>0.15604239856137997</v>
      </c>
      <c r="F10" s="55"/>
      <c r="G10" s="56"/>
      <c r="H10" s="56"/>
      <c r="I10" s="56"/>
      <c r="J10" s="53">
        <f t="shared" si="1"/>
        <v>3909390.5500000003</v>
      </c>
      <c r="K10" s="53">
        <f t="shared" si="5"/>
        <v>4386822.7299999995</v>
      </c>
      <c r="L10" s="67">
        <f t="shared" si="2"/>
        <v>0.12128919004359584</v>
      </c>
      <c r="M10" s="67">
        <f>K10/$K$18</f>
        <v>0.13128743103177157</v>
      </c>
      <c r="N10" s="72">
        <f t="shared" si="3"/>
        <v>112.21244523650877</v>
      </c>
    </row>
    <row r="11" spans="1:14" ht="14.25" customHeight="1" x14ac:dyDescent="0.2">
      <c r="A11" s="52" t="s">
        <v>4</v>
      </c>
      <c r="B11" s="53">
        <v>3983137.63</v>
      </c>
      <c r="C11" s="54">
        <v>3936229.4800000004</v>
      </c>
      <c r="D11" s="67">
        <f>B11/$B$18</f>
        <v>0.14753637142881176</v>
      </c>
      <c r="E11" s="67">
        <f t="shared" si="0"/>
        <v>0.14001447679815718</v>
      </c>
      <c r="F11" s="55"/>
      <c r="G11" s="56"/>
      <c r="H11" s="57"/>
      <c r="I11" s="57"/>
      <c r="J11" s="53">
        <f t="shared" si="1"/>
        <v>3983137.63</v>
      </c>
      <c r="K11" s="53">
        <f>C11</f>
        <v>3936229.4800000004</v>
      </c>
      <c r="L11" s="67">
        <f t="shared" si="2"/>
        <v>0.12357719976963363</v>
      </c>
      <c r="M11" s="67">
        <f t="shared" si="6"/>
        <v>0.11780222000917875</v>
      </c>
      <c r="N11" s="72">
        <f t="shared" si="3"/>
        <v>98.822331680263844</v>
      </c>
    </row>
    <row r="12" spans="1:14" ht="11.4" x14ac:dyDescent="0.2">
      <c r="A12" s="58" t="s">
        <v>10</v>
      </c>
      <c r="B12" s="59"/>
      <c r="C12" s="59"/>
      <c r="D12" s="59"/>
      <c r="E12" s="59"/>
      <c r="F12" s="60">
        <v>572332.17000000004</v>
      </c>
      <c r="G12" s="60">
        <v>715739.10999999987</v>
      </c>
      <c r="H12" s="68">
        <f>F12/$F$18</f>
        <v>0.10934237268629365</v>
      </c>
      <c r="I12" s="68">
        <f>G12/$G$18</f>
        <v>0.13502309868643672</v>
      </c>
      <c r="J12" s="60">
        <f>F12</f>
        <v>572332.17000000004</v>
      </c>
      <c r="K12" s="53">
        <f>G12</f>
        <v>715739.10999999987</v>
      </c>
      <c r="L12" s="67">
        <f t="shared" si="2"/>
        <v>1.7756656554867255E-2</v>
      </c>
      <c r="M12" s="67">
        <f t="shared" si="6"/>
        <v>2.1420411724926609E-2</v>
      </c>
      <c r="N12" s="72">
        <f t="shared" si="3"/>
        <v>125.05659257280608</v>
      </c>
    </row>
    <row r="13" spans="1:14" ht="14.25" customHeight="1" x14ac:dyDescent="0.2">
      <c r="A13" s="58" t="s">
        <v>5</v>
      </c>
      <c r="B13" s="59"/>
      <c r="C13" s="59"/>
      <c r="D13" s="59"/>
      <c r="E13" s="59"/>
      <c r="F13" s="60">
        <v>1430497.1800000002</v>
      </c>
      <c r="G13" s="60">
        <v>1443843.1500000036</v>
      </c>
      <c r="H13" s="68">
        <f t="shared" ref="H13:H17" si="7">F13/$F$18</f>
        <v>0.27329226624156405</v>
      </c>
      <c r="I13" s="68">
        <f t="shared" ref="I13:I17" si="8">G13/$G$18</f>
        <v>0.27237882268329056</v>
      </c>
      <c r="J13" s="60">
        <f t="shared" ref="J13:J17" si="9">F13</f>
        <v>1430497.1800000002</v>
      </c>
      <c r="K13" s="53">
        <f t="shared" ref="K13:K17" si="10">G13</f>
        <v>1443843.1500000036</v>
      </c>
      <c r="L13" s="67">
        <f t="shared" si="2"/>
        <v>4.4381302431359265E-2</v>
      </c>
      <c r="M13" s="67">
        <f>K13/$K$18</f>
        <v>4.3210877129817665E-2</v>
      </c>
      <c r="N13" s="72">
        <f t="shared" si="3"/>
        <v>100.93296024533257</v>
      </c>
    </row>
    <row r="14" spans="1:14" ht="14.25" customHeight="1" x14ac:dyDescent="0.2">
      <c r="A14" s="58" t="s">
        <v>6</v>
      </c>
      <c r="B14" s="59"/>
      <c r="C14" s="59"/>
      <c r="D14" s="59"/>
      <c r="E14" s="59"/>
      <c r="F14" s="60">
        <v>62096.5</v>
      </c>
      <c r="G14" s="59"/>
      <c r="H14" s="68">
        <f t="shared" si="7"/>
        <v>1.1863353138989957E-2</v>
      </c>
      <c r="I14" s="68">
        <f t="shared" si="8"/>
        <v>0</v>
      </c>
      <c r="J14" s="60">
        <f t="shared" si="9"/>
        <v>62096.5</v>
      </c>
      <c r="K14" s="53">
        <f t="shared" si="10"/>
        <v>0</v>
      </c>
      <c r="L14" s="67">
        <f t="shared" si="2"/>
        <v>1.9265494437597566E-3</v>
      </c>
      <c r="M14" s="70"/>
      <c r="N14" s="72">
        <f t="shared" si="3"/>
        <v>0</v>
      </c>
    </row>
    <row r="15" spans="1:14" ht="14.25" customHeight="1" x14ac:dyDescent="0.2">
      <c r="A15" s="58" t="s">
        <v>7</v>
      </c>
      <c r="B15" s="59"/>
      <c r="C15" s="59"/>
      <c r="D15" s="59"/>
      <c r="E15" s="59"/>
      <c r="F15" s="60">
        <v>736857.58</v>
      </c>
      <c r="G15" s="60">
        <v>765288.72</v>
      </c>
      <c r="H15" s="68">
        <f t="shared" si="7"/>
        <v>0.14077446691329693</v>
      </c>
      <c r="I15" s="68">
        <f t="shared" si="8"/>
        <v>0.14437055754041003</v>
      </c>
      <c r="J15" s="60">
        <f t="shared" si="9"/>
        <v>736857.58</v>
      </c>
      <c r="K15" s="53">
        <f t="shared" si="10"/>
        <v>765288.72</v>
      </c>
      <c r="L15" s="67">
        <f>J15/$J$18</f>
        <v>2.2861072055255293E-2</v>
      </c>
      <c r="M15" s="67">
        <f>K15/$K$18</f>
        <v>2.2903316644024216E-2</v>
      </c>
      <c r="N15" s="72">
        <f t="shared" si="3"/>
        <v>103.85843082458351</v>
      </c>
    </row>
    <row r="16" spans="1:14" ht="14.25" customHeight="1" x14ac:dyDescent="0.2">
      <c r="A16" s="58" t="s">
        <v>8</v>
      </c>
      <c r="B16" s="59"/>
      <c r="C16" s="59"/>
      <c r="D16" s="59"/>
      <c r="E16" s="59"/>
      <c r="F16" s="60">
        <v>1675869.43</v>
      </c>
      <c r="G16" s="60">
        <v>2375993.2200000002</v>
      </c>
      <c r="H16" s="68">
        <f t="shared" si="7"/>
        <v>0.32016991075065115</v>
      </c>
      <c r="I16" s="68">
        <f t="shared" si="8"/>
        <v>0.44822752108986286</v>
      </c>
      <c r="J16" s="60">
        <f t="shared" si="9"/>
        <v>1675869.43</v>
      </c>
      <c r="K16" s="53">
        <f t="shared" si="10"/>
        <v>2375993.2200000002</v>
      </c>
      <c r="L16" s="67">
        <f t="shared" si="2"/>
        <v>5.1993998344197823E-2</v>
      </c>
      <c r="M16" s="67">
        <f t="shared" si="6"/>
        <v>7.1107967018924176E-2</v>
      </c>
      <c r="N16" s="72">
        <f t="shared" si="3"/>
        <v>141.7767504715448</v>
      </c>
    </row>
    <row r="17" spans="1:14" ht="14.25" customHeight="1" x14ac:dyDescent="0.2">
      <c r="A17" s="58" t="s">
        <v>9</v>
      </c>
      <c r="B17" s="59"/>
      <c r="C17" s="59"/>
      <c r="D17" s="59"/>
      <c r="E17" s="59"/>
      <c r="F17" s="60">
        <v>756659.84</v>
      </c>
      <c r="G17" s="59"/>
      <c r="H17" s="68">
        <f t="shared" si="7"/>
        <v>0.14455763026920421</v>
      </c>
      <c r="I17" s="68">
        <f t="shared" si="8"/>
        <v>0</v>
      </c>
      <c r="J17" s="60">
        <f t="shared" si="9"/>
        <v>756659.84</v>
      </c>
      <c r="K17" s="53">
        <f t="shared" si="10"/>
        <v>0</v>
      </c>
      <c r="L17" s="67">
        <f t="shared" si="2"/>
        <v>2.3475438935646072E-2</v>
      </c>
      <c r="M17" s="70"/>
      <c r="N17" s="72">
        <f t="shared" si="3"/>
        <v>0</v>
      </c>
    </row>
    <row r="18" spans="1:14" s="34" customFormat="1" ht="18.149999999999999" customHeight="1" x14ac:dyDescent="0.3">
      <c r="A18" s="32" t="s">
        <v>90</v>
      </c>
      <c r="B18" s="33">
        <f>SUM(B7:B17)</f>
        <v>26997665.669999998</v>
      </c>
      <c r="C18" s="33">
        <f t="shared" ref="C18:K18" si="11">SUM(C7:C17)</f>
        <v>28113017.810825456</v>
      </c>
      <c r="D18" s="69">
        <f>B18/B18</f>
        <v>1</v>
      </c>
      <c r="E18" s="69">
        <f>C18/C18</f>
        <v>1</v>
      </c>
      <c r="F18" s="33">
        <f t="shared" si="11"/>
        <v>5234312.7</v>
      </c>
      <c r="G18" s="33">
        <f t="shared" si="11"/>
        <v>5300864.200000003</v>
      </c>
      <c r="H18" s="69">
        <f t="shared" si="11"/>
        <v>0.99999999999999989</v>
      </c>
      <c r="I18" s="69">
        <f t="shared" ref="I18" si="12">G18/$G$18</f>
        <v>1</v>
      </c>
      <c r="J18" s="33">
        <f t="shared" si="11"/>
        <v>32231978.369999997</v>
      </c>
      <c r="K18" s="33">
        <f t="shared" si="11"/>
        <v>33413882.010825455</v>
      </c>
      <c r="L18" s="71">
        <f>J18/J18</f>
        <v>1</v>
      </c>
      <c r="M18" s="71">
        <f t="shared" si="6"/>
        <v>1</v>
      </c>
      <c r="N18" s="73">
        <f>K18/J18*100</f>
        <v>103.66686657349436</v>
      </c>
    </row>
    <row r="19" spans="1:14" x14ac:dyDescent="0.2">
      <c r="A19" s="7" t="s">
        <v>50</v>
      </c>
      <c r="B19" s="65"/>
      <c r="C19" s="66"/>
      <c r="D19" s="65"/>
      <c r="E19" s="65"/>
      <c r="F19" s="65"/>
      <c r="G19" s="63"/>
      <c r="H19" s="63"/>
      <c r="K19" s="63"/>
    </row>
    <row r="21" spans="1:14" ht="11.25" x14ac:dyDescent="0.2">
      <c r="A21" s="7" t="s">
        <v>11</v>
      </c>
    </row>
    <row r="22" spans="1:14" ht="13.5" customHeight="1" x14ac:dyDescent="0.2">
      <c r="A22" s="92" t="s">
        <v>18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14" x14ac:dyDescent="0.2">
      <c r="A23" s="90" t="s">
        <v>65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5" spans="1:14" ht="11.25" x14ac:dyDescent="0.2">
      <c r="A25" s="7" t="s">
        <v>12</v>
      </c>
    </row>
    <row r="26" spans="1:14" ht="11.25" x14ac:dyDescent="0.2">
      <c r="A26" s="90" t="s">
        <v>14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ht="11.25" x14ac:dyDescent="0.2">
      <c r="A27" s="90" t="s">
        <v>66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32" spans="1:14" ht="13.2" x14ac:dyDescent="0.25">
      <c r="A32" s="43" t="s">
        <v>61</v>
      </c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2018-05-31T06:44:55Z</cp:lastPrinted>
  <dcterms:created xsi:type="dcterms:W3CDTF">2018-02-21T07:14:25Z</dcterms:created>
  <dcterms:modified xsi:type="dcterms:W3CDTF">2018-07-03T11:00:24Z</dcterms:modified>
</cp:coreProperties>
</file>