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90E56885-7BA5-4D05-9A79-F36F87EE6296}" xr6:coauthVersionLast="44" xr6:coauthVersionMax="44" xr10:uidLastSave="{00000000-0000-0000-0000-000000000000}"/>
  <bookViews>
    <workbookView xWindow="28680" yWindow="-120" windowWidth="29040" windowHeight="164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<sst xmlns="http://schemas.openxmlformats.org/spreadsheetml/2006/main" count="89" uniqueCount="79">
  <si>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</si>
  <si>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</si>
  <si>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</si>
  <si>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</si>
  <si>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</si>
  <si>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</si>
  <si>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</si>
  <si>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</si>
  <si>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</si>
  <si>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</si>
  <si>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</si>
  <si>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</si>
  <si>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</si>
  <si>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</si>
  <si>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</si>
  <si>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</si>
  <si>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</si>
  <si>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</si>
  <si>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</si>
  <si>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</si>
  <si>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</si>
  <si>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</si>
  <si>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</si>
  <si>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</si>
  <si>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</si>
  <si>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</si>
  <si>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</si>
  <si>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</si>
  <si>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</si>
  <si>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</si>
  <si>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</si>
  <si>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</si>
  <si>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</si>
  <si>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</si>
  <si>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</si>
  <si>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</si>
  <si>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</si>
  <si>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</si>
  <si>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</si>
  <si>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</si>
  <si>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</si>
  <si>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</si>
  <si>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</si>
  <si>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</si>
  <si>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</si>
  <si>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</si>
  <si>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</si>
  <si>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</si>
  <si>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</si>
  <si>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</si>
  <si>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</si>
  <si>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</si>
  <si>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</si>
  <si>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</si>
  <si>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</si>
  <si>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</si>
  <si>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</si>
  <si>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</si>
  <si>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</si>
  <si>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</si>
  <si>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</si>
  <si>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t>za period od 1. januara do 31. avgusta 2019. godine</t>
  </si>
  <si>
    <t>for the period 1 January - 31 August 2019</t>
  </si>
  <si>
    <t>Septembar, 2019. godine                                                                                     verzija 01</t>
  </si>
  <si>
    <t>September 2019                                                                                           version 01</t>
  </si>
  <si>
    <t>Tablela 1: Podaci o osiguranju za period od 1. januara do 31. avgusta 2019. godine</t>
  </si>
  <si>
    <t>Table 1: Insurance data for the period 1 January - 31 August 2019</t>
  </si>
  <si>
    <t>Tablela 2: Bruto fakturisana premija za period od 1. januara do 31. avgust 2019. godine</t>
  </si>
  <si>
    <t>Table 2: Gross Written Premium for the period 1 January - 31 August 2019</t>
  </si>
  <si>
    <t>Tablela 2: Bruto fakturisana premija za period od 1. januara do 31. avgusta 2019. godine</t>
  </si>
  <si>
    <r>
      <t xml:space="preserve">BFP/ </t>
    </r>
    <r>
      <rPr>
        <sz val="9"/>
        <color theme="0"/>
        <rFont val="Arial"/>
        <family val="2"/>
        <charset val="238"/>
      </rPr>
      <t>GWP 
VIII 2018</t>
    </r>
  </si>
  <si>
    <r>
      <t xml:space="preserve">BFP/ </t>
    </r>
    <r>
      <rPr>
        <sz val="9"/>
        <color theme="0"/>
        <rFont val="Arial"/>
        <family val="2"/>
        <charset val="238"/>
      </rPr>
      <t>GWP
VIII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</si>
  <si>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VIII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</si>
  <si>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VIII 2019</t>
    </r>
  </si>
  <si>
    <r>
      <t xml:space="preserve">BFP/ </t>
    </r>
    <r>
      <rPr>
        <sz val="9"/>
        <color theme="0"/>
        <rFont val="Arial"/>
        <family val="2"/>
        <charset val="238"/>
      </rPr>
      <t>GWP 
VIII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</si>
  <si>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VIII 2019</t>
    </r>
  </si>
  <si>
    <r>
      <t xml:space="preserve">BFP/ </t>
    </r>
    <r>
      <rPr>
        <sz val="9"/>
        <color theme="0"/>
        <rFont val="Arial"/>
        <family val="2"/>
        <charset val="238"/>
      </rPr>
      <t>GWP
VIII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</si>
  <si>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VIII 2018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</si>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</sst>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4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167" fontId="32" fillId="0" borderId="0" xfId="0" applyNumberFormat="1" applyFont="1" applyAlignment="1">
      <alignment wrapText="1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0" fontId="53" fillId="35" borderId="0" xfId="0" applyFont="1" applyFill="1" applyAlignment="1"/>
    <xf numFmtId="172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3" fontId="36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172" fontId="32" fillId="39" borderId="0" xfId="0" applyNumberFormat="1" applyFont="1" applyFill="1"/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648DCED2-C435-4C1E-AB62-4C31476767C7}"/>
    <cellStyle name="20% - Accent2" xfId="33" builtinId="34" customBuiltin="1"/>
    <cellStyle name="20% - Accent2 2" xfId="68" xr:uid="{F3C5370B-9ECF-49D9-8428-5F9586224B6A}"/>
    <cellStyle name="20% - Accent3" xfId="37" builtinId="38" customBuiltin="1"/>
    <cellStyle name="20% - Accent3 2" xfId="69" xr:uid="{A2318710-7153-4EDC-80D5-68056BF802B0}"/>
    <cellStyle name="20% - Accent4" xfId="41" builtinId="42" customBuiltin="1"/>
    <cellStyle name="20% - Accent4 2" xfId="70" xr:uid="{06EC6DBD-6511-4B2C-B3C9-739E7977F6B5}"/>
    <cellStyle name="20% - Accent5" xfId="45" builtinId="46" customBuiltin="1"/>
    <cellStyle name="20% - Accent5 2" xfId="71" xr:uid="{3F136467-F4F4-41A9-97BF-6CF7AABE2C7D}"/>
    <cellStyle name="20% - Accent6" xfId="49" builtinId="50" customBuiltin="1"/>
    <cellStyle name="20% - Accent6 2" xfId="72" xr:uid="{12F890E4-E6AE-4B26-8E8B-B815E91C1556}"/>
    <cellStyle name="40% - Accent1" xfId="30" builtinId="31" customBuiltin="1"/>
    <cellStyle name="40% - Accent1 2" xfId="73" xr:uid="{0901E64C-2194-4496-9456-991EC22E0D49}"/>
    <cellStyle name="40% - Accent2" xfId="34" builtinId="35" customBuiltin="1"/>
    <cellStyle name="40% - Accent2 2" xfId="74" xr:uid="{ECBE2564-CDD1-41A8-B9A1-E70022501DEA}"/>
    <cellStyle name="40% - Accent3" xfId="38" builtinId="39" customBuiltin="1"/>
    <cellStyle name="40% - Accent3 2" xfId="75" xr:uid="{C9456041-24AA-409D-946B-2A9460D8FCDD}"/>
    <cellStyle name="40% - Accent4" xfId="42" builtinId="43" customBuiltin="1"/>
    <cellStyle name="40% - Accent4 2" xfId="76" xr:uid="{AE3DB96E-4EBF-4FE1-B1C2-AB0985643281}"/>
    <cellStyle name="40% - Accent5" xfId="46" builtinId="47" customBuiltin="1"/>
    <cellStyle name="40% - Accent5 2" xfId="77" xr:uid="{15A16AE9-180B-4A13-BFA4-D52182F5B956}"/>
    <cellStyle name="40% - Accent6" xfId="50" builtinId="51" customBuiltin="1"/>
    <cellStyle name="40% - Accent6 2" xfId="78" xr:uid="{20B7FA5B-FC57-483D-A0ED-56073629C918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30A85E29-CC45-49B6-A9AE-16FC4F8C8B73}"/>
    <cellStyle name="Normal 11" xfId="80" xr:uid="{B5DD1EB5-5209-4E5C-AA06-33DAD77BC7B0}"/>
    <cellStyle name="Normal 13" xfId="81" xr:uid="{0AB4D882-0B54-4ECD-B505-657FFD65DC55}"/>
    <cellStyle name="Normal 2" xfId="7" xr:uid="{00000000-0005-0000-0000-00002D000000}"/>
    <cellStyle name="Normal 2 2" xfId="53" xr:uid="{00000000-0005-0000-0000-00002E000000}"/>
    <cellStyle name="Normal 2 2 2" xfId="83" xr:uid="{F59F46CD-52EE-4555-AA7F-70BAAC9B1D34}"/>
    <cellStyle name="Normal 2 2 3" xfId="84" xr:uid="{A7524B7A-BB08-43BC-92D6-D85F0A733112}"/>
    <cellStyle name="Normal 2 2 4" xfId="85" xr:uid="{1869A4EA-E189-466F-85EC-ECA5CD74E9E6}"/>
    <cellStyle name="Normal 2 2 5" xfId="82" xr:uid="{44C7E731-BE17-455E-85C4-00923F39274D}"/>
    <cellStyle name="Normal 2 3" xfId="59" xr:uid="{00000000-0005-0000-0000-00002F000000}"/>
    <cellStyle name="Normal 2 3 2" xfId="86" xr:uid="{B4FB5325-AE6C-41FA-A0E9-3CDEFE45D899}"/>
    <cellStyle name="Normal 2 4" xfId="87" xr:uid="{BBAF1A16-3564-4FD3-9F7D-34B66B95ED5C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3 3" xfId="88" xr:uid="{EEA980BB-75D8-4B78-BF03-C7DC327D65E3}"/>
    <cellStyle name="Normal 3 4" xfId="89" xr:uid="{85454641-96C5-48C9-9880-85D3C35BE6E4}"/>
    <cellStyle name="Normal 3 5" xfId="94" xr:uid="{53DEA0FC-858F-460A-89DD-98E182A905DC}"/>
    <cellStyle name="Normal 4" xfId="9" xr:uid="{00000000-0005-0000-0000-000034000000}"/>
    <cellStyle name="Normal 4 2" xfId="62" xr:uid="{00000000-0005-0000-0000-000035000000}"/>
    <cellStyle name="Normal 4 3" xfId="90" xr:uid="{A3EF24BB-E9E4-490E-B7EE-B2FB30870298}"/>
    <cellStyle name="Normal 5" xfId="1" xr:uid="{00000000-0005-0000-0000-000036000000}"/>
    <cellStyle name="Normal 5 2" xfId="92" xr:uid="{2C6F508A-F630-41B4-BAAC-1595C8AC88F9}"/>
    <cellStyle name="Normal 5 3" xfId="91" xr:uid="{A04AABC2-63DD-405B-89AD-737BB1BFF38A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Note 2" xfId="93" xr:uid="{31C4A66E-86B8-48C7-832A-5A0D53F58BCB}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4E3-4DD3-A7F3-1ACFD3A433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4E3-4DD3-A7F3-1ACFD3A433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4E3-4DD3-A7F3-1ACFD3A433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4E3-4DD3-A7F3-1ACFD3A433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4E3-4DD3-A7F3-1ACFD3A433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4E3-4DD3-A7F3-1ACFD3A433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4E3-4DD3-A7F3-1ACFD3A433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4E3-4DD3-A7F3-1ACFD3A4332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4E3-4DD3-A7F3-1ACFD3A4332B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3-4DD3-A7F3-1ACFD3A4332B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E3-4DD3-A7F3-1ACFD3A4332B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E3-4DD3-A7F3-1ACFD3A4332B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E3-4DD3-A7F3-1ACFD3A4332B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E3-4DD3-A7F3-1ACFD3A4332B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E3-4DD3-A7F3-1ACFD3A4332B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E3-4DD3-A7F3-1ACFD3A4332B}"/>
                </c:ext>
              </c:extLst>
            </c:dLbl>
            <c:dLbl>
              <c:idx val="7"/>
              <c:layout>
                <c:manualLayout>
                  <c:x val="-9.5923261390889053E-3"/>
                  <c:y val="-6.046141607000807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12940199021885"/>
                      <c:h val="0.165553029021730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4E3-4DD3-A7F3-1ACFD3A4332B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E3-4DD3-A7F3-1ACFD3A43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0.40269871489338405</c:v>
                </c:pt>
                <c:pt idx="1">
                  <c:v>0.14488938958069236</c:v>
                </c:pt>
                <c:pt idx="2">
                  <c:v>0.12352390985157681</c:v>
                </c:pt>
                <c:pt idx="3">
                  <c:v>9.8109615826742075E-2</c:v>
                </c:pt>
                <c:pt idx="4">
                  <c:v>7.5218041601176011E-2</c:v>
                </c:pt>
                <c:pt idx="5">
                  <c:v>3.7364541277388925E-2</c:v>
                </c:pt>
                <c:pt idx="6">
                  <c:v>3.2409640413787168E-2</c:v>
                </c:pt>
                <c:pt idx="7">
                  <c:v>8.578614655525274E-2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4E3-4DD3-A7F3-1ACFD3A4332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4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25400"/>
    </a:effectLst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37</xdr:row>
      <xdr:rowOff>9525</xdr:rowOff>
    </xdr:from>
    <xdr:to>
      <xdr:col>4</xdr:col>
      <xdr:colOff>771525</xdr:colOff>
      <xdr:row>65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BD269F-B937-4742-B7E7-8B8A7B940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2019%2008/AVGUST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0.40269871489338405</v>
          </cell>
        </row>
        <row r="47">
          <cell r="G47">
            <v>20</v>
          </cell>
          <cell r="I47">
            <v>0.14488938958069236</v>
          </cell>
        </row>
        <row r="48">
          <cell r="G48" t="str">
            <v>01</v>
          </cell>
          <cell r="I48">
            <v>0.12352390985157681</v>
          </cell>
        </row>
        <row r="49">
          <cell r="G49" t="str">
            <v>09</v>
          </cell>
          <cell r="I49">
            <v>9.8109615826742075E-2</v>
          </cell>
        </row>
        <row r="50">
          <cell r="G50" t="str">
            <v>03</v>
          </cell>
          <cell r="I50">
            <v>7.5218041601176011E-2</v>
          </cell>
        </row>
        <row r="51">
          <cell r="G51" t="str">
            <v>08</v>
          </cell>
          <cell r="I51">
            <v>3.7364541277388925E-2</v>
          </cell>
        </row>
        <row r="52">
          <cell r="G52" t="str">
            <v>02</v>
          </cell>
          <cell r="I52">
            <v>3.2409640413787168E-2</v>
          </cell>
        </row>
        <row r="53">
          <cell r="G53" t="str">
            <v>Ostalo (manje od 3%)/
Others (less than 3%)</v>
          </cell>
          <cell r="I53">
            <v>8.578614655525274E-2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34" sqref="A34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7</v>
      </c>
    </row>
    <row r="8" spans="1:1" ht="15.75" customHeight="1" x14ac:dyDescent="0.25">
      <c r="A8" s="34"/>
    </row>
    <row r="9" spans="1:1" ht="15.75" customHeight="1" x14ac:dyDescent="0.25">
      <c r="A9" s="33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44</v>
      </c>
    </row>
    <row r="13" spans="1:1" x14ac:dyDescent="0.25">
      <c r="A13" s="30" t="s">
        <v>61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45</v>
      </c>
    </row>
    <row r="17" spans="1:1" x14ac:dyDescent="0.25">
      <c r="A17" s="32" t="s">
        <v>62</v>
      </c>
    </row>
    <row r="22" spans="1:1" x14ac:dyDescent="0.25">
      <c r="A22" s="89" t="s">
        <v>63</v>
      </c>
    </row>
    <row r="23" spans="1:1" x14ac:dyDescent="0.25">
      <c r="A23" s="90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1" sqref="A21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64" t="s">
        <v>55</v>
      </c>
    </row>
    <row r="5" spans="1:1" s="9" customFormat="1" x14ac:dyDescent="0.2">
      <c r="A5" s="2" t="s">
        <v>65</v>
      </c>
    </row>
    <row r="6" spans="1:1" s="10" customFormat="1" x14ac:dyDescent="0.2">
      <c r="A6" s="86" t="s">
        <v>66</v>
      </c>
    </row>
    <row r="7" spans="1:1" s="9" customFormat="1" x14ac:dyDescent="0.2">
      <c r="A7" s="2" t="s">
        <v>10</v>
      </c>
    </row>
    <row r="8" spans="1:1" s="10" customFormat="1" x14ac:dyDescent="0.2">
      <c r="A8" s="11" t="s">
        <v>9</v>
      </c>
    </row>
    <row r="9" spans="1:1" s="9" customFormat="1" x14ac:dyDescent="0.2">
      <c r="A9" s="88" t="s">
        <v>67</v>
      </c>
    </row>
    <row r="10" spans="1:1" s="10" customFormat="1" x14ac:dyDescent="0.2">
      <c r="A10" s="87" t="s">
        <v>68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topLeftCell="A7" zoomScaleNormal="100" workbookViewId="0">
      <selection activeCell="H33" sqref="H33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91" t="s">
        <v>65</v>
      </c>
      <c r="B2" s="91"/>
      <c r="C2" s="91"/>
      <c r="D2" s="91"/>
      <c r="E2" s="25"/>
      <c r="F2" s="25"/>
      <c r="G2" s="25"/>
    </row>
    <row r="3" spans="1:14" s="24" customFormat="1" ht="14.25" x14ac:dyDescent="0.2">
      <c r="A3" s="103" t="s">
        <v>66</v>
      </c>
      <c r="B3" s="103"/>
      <c r="C3" s="103"/>
      <c r="D3" s="103"/>
      <c r="E3" s="26"/>
      <c r="F3" s="26"/>
      <c r="G3" s="26"/>
    </row>
    <row r="5" spans="1:14" s="16" customFormat="1" ht="21" customHeight="1" x14ac:dyDescent="0.2">
      <c r="A5" s="106" t="s">
        <v>11</v>
      </c>
      <c r="B5" s="106" t="s">
        <v>50</v>
      </c>
      <c r="C5" s="102" t="s">
        <v>52</v>
      </c>
      <c r="D5" s="102"/>
      <c r="E5" s="101" t="s">
        <v>41</v>
      </c>
      <c r="F5" s="101"/>
      <c r="G5" s="101"/>
    </row>
    <row r="6" spans="1:14" s="15" customFormat="1" ht="23.25" customHeight="1" x14ac:dyDescent="0.25">
      <c r="A6" s="106"/>
      <c r="B6" s="106"/>
      <c r="C6" s="100" t="s">
        <v>12</v>
      </c>
      <c r="D6" s="100" t="s">
        <v>51</v>
      </c>
      <c r="E6" s="100" t="s">
        <v>46</v>
      </c>
      <c r="F6" s="99" t="s">
        <v>49</v>
      </c>
      <c r="G6" s="99"/>
    </row>
    <row r="7" spans="1:14" ht="33" customHeight="1" x14ac:dyDescent="0.2">
      <c r="A7" s="106"/>
      <c r="B7" s="106"/>
      <c r="C7" s="100"/>
      <c r="D7" s="100"/>
      <c r="E7" s="100"/>
      <c r="F7" s="59" t="s">
        <v>48</v>
      </c>
      <c r="G7" s="59" t="s">
        <v>47</v>
      </c>
      <c r="K7" s="17"/>
      <c r="L7" s="18"/>
      <c r="M7" s="18"/>
      <c r="N7" s="18"/>
    </row>
    <row r="8" spans="1:14" s="5" customFormat="1" ht="22.5" x14ac:dyDescent="0.2">
      <c r="A8" s="53">
        <v>1</v>
      </c>
      <c r="B8" s="39" t="s">
        <v>13</v>
      </c>
      <c r="C8" s="40">
        <v>25486</v>
      </c>
      <c r="D8" s="61">
        <v>7942365.5130000049</v>
      </c>
      <c r="E8" s="41">
        <v>8283</v>
      </c>
      <c r="F8" s="40">
        <v>7597</v>
      </c>
      <c r="G8" s="61">
        <v>4864510.3900000006</v>
      </c>
      <c r="H8" s="66"/>
      <c r="I8" s="85"/>
      <c r="K8" s="1"/>
      <c r="L8" s="4"/>
      <c r="M8" s="4"/>
      <c r="N8" s="4"/>
    </row>
    <row r="9" spans="1:14" s="5" customFormat="1" ht="22.5" x14ac:dyDescent="0.2">
      <c r="A9" s="53">
        <v>2</v>
      </c>
      <c r="B9" s="39" t="s">
        <v>14</v>
      </c>
      <c r="C9" s="40">
        <v>23898</v>
      </c>
      <c r="D9" s="61">
        <v>2083881.6600000015</v>
      </c>
      <c r="E9" s="41">
        <v>12908</v>
      </c>
      <c r="F9" s="40">
        <v>11502</v>
      </c>
      <c r="G9" s="61">
        <v>1022457.6600000013</v>
      </c>
      <c r="H9" s="66"/>
      <c r="I9" s="85"/>
    </row>
    <row r="10" spans="1:14" s="5" customFormat="1" ht="22.5" x14ac:dyDescent="0.2">
      <c r="A10" s="53">
        <v>3</v>
      </c>
      <c r="B10" s="39" t="s">
        <v>15</v>
      </c>
      <c r="C10" s="40">
        <v>11830</v>
      </c>
      <c r="D10" s="61">
        <v>4836384.9580733944</v>
      </c>
      <c r="E10" s="41">
        <v>2659</v>
      </c>
      <c r="F10" s="40">
        <v>2361</v>
      </c>
      <c r="G10" s="61">
        <v>2323697.8899999978</v>
      </c>
      <c r="H10" s="66"/>
      <c r="I10" s="85"/>
    </row>
    <row r="11" spans="1:14" s="5" customFormat="1" ht="22.5" x14ac:dyDescent="0.2">
      <c r="A11" s="53">
        <v>4</v>
      </c>
      <c r="B11" s="39" t="s">
        <v>16</v>
      </c>
      <c r="C11" s="40">
        <v>2</v>
      </c>
      <c r="D11" s="61">
        <v>195016.41963302752</v>
      </c>
      <c r="E11" s="41">
        <v>1</v>
      </c>
      <c r="F11" s="40">
        <v>0</v>
      </c>
      <c r="G11" s="61">
        <v>0</v>
      </c>
      <c r="H11" s="66"/>
      <c r="I11" s="85"/>
    </row>
    <row r="12" spans="1:14" s="5" customFormat="1" ht="22.5" x14ac:dyDescent="0.2">
      <c r="A12" s="53">
        <v>5</v>
      </c>
      <c r="B12" s="39" t="s">
        <v>17</v>
      </c>
      <c r="C12" s="40">
        <v>13</v>
      </c>
      <c r="D12" s="61">
        <v>258140.67256880738</v>
      </c>
      <c r="E12" s="41">
        <v>1</v>
      </c>
      <c r="F12" s="42">
        <v>0</v>
      </c>
      <c r="G12" s="62">
        <v>0</v>
      </c>
      <c r="H12" s="66"/>
      <c r="I12" s="85"/>
    </row>
    <row r="13" spans="1:14" s="5" customFormat="1" ht="22.5" x14ac:dyDescent="0.2">
      <c r="A13" s="53">
        <v>6</v>
      </c>
      <c r="B13" s="39" t="s">
        <v>18</v>
      </c>
      <c r="C13" s="40">
        <v>55</v>
      </c>
      <c r="D13" s="61">
        <v>221645.66522935778</v>
      </c>
      <c r="E13" s="41">
        <v>4</v>
      </c>
      <c r="F13" s="40">
        <v>1</v>
      </c>
      <c r="G13" s="61">
        <v>0</v>
      </c>
      <c r="H13" s="66"/>
      <c r="I13" s="85"/>
    </row>
    <row r="14" spans="1:14" s="5" customFormat="1" ht="22.5" customHeight="1" x14ac:dyDescent="0.2">
      <c r="A14" s="53">
        <v>7</v>
      </c>
      <c r="B14" s="39" t="s">
        <v>19</v>
      </c>
      <c r="C14" s="40">
        <v>264</v>
      </c>
      <c r="D14" s="61">
        <v>352598.94908256887</v>
      </c>
      <c r="E14" s="41">
        <v>115</v>
      </c>
      <c r="F14" s="40">
        <v>113</v>
      </c>
      <c r="G14" s="61">
        <v>14168.189999999999</v>
      </c>
      <c r="H14" s="66"/>
      <c r="I14" s="85"/>
    </row>
    <row r="15" spans="1:14" s="5" customFormat="1" ht="45" x14ac:dyDescent="0.2">
      <c r="A15" s="53">
        <v>8</v>
      </c>
      <c r="B15" s="39" t="s">
        <v>20</v>
      </c>
      <c r="C15" s="40">
        <v>8615</v>
      </c>
      <c r="D15" s="61">
        <v>2402472.8848623852</v>
      </c>
      <c r="E15" s="41">
        <v>517</v>
      </c>
      <c r="F15" s="40">
        <v>437</v>
      </c>
      <c r="G15" s="61">
        <v>588576.08999999962</v>
      </c>
      <c r="H15" s="66"/>
      <c r="I15" s="85"/>
    </row>
    <row r="16" spans="1:14" s="5" customFormat="1" ht="22.5" x14ac:dyDescent="0.2">
      <c r="A16" s="53">
        <v>9</v>
      </c>
      <c r="B16" s="39" t="s">
        <v>21</v>
      </c>
      <c r="C16" s="40">
        <v>11750</v>
      </c>
      <c r="D16" s="61">
        <v>6308272.0598165132</v>
      </c>
      <c r="E16" s="41">
        <v>1565</v>
      </c>
      <c r="F16" s="40">
        <v>1297</v>
      </c>
      <c r="G16" s="61">
        <v>689880.73999999953</v>
      </c>
      <c r="H16" s="66"/>
      <c r="I16" s="85"/>
    </row>
    <row r="17" spans="1:9" s="5" customFormat="1" ht="33.75" x14ac:dyDescent="0.2">
      <c r="A17" s="53">
        <v>10</v>
      </c>
      <c r="B17" s="39" t="s">
        <v>22</v>
      </c>
      <c r="C17" s="40">
        <v>237177</v>
      </c>
      <c r="D17" s="61">
        <v>25892803.985412441</v>
      </c>
      <c r="E17" s="41">
        <v>9878</v>
      </c>
      <c r="F17" s="40">
        <v>8259</v>
      </c>
      <c r="G17" s="61">
        <v>8650949.1299999915</v>
      </c>
      <c r="H17" s="66"/>
      <c r="I17" s="85"/>
    </row>
    <row r="18" spans="1:9" s="5" customFormat="1" ht="33.75" x14ac:dyDescent="0.2">
      <c r="A18" s="53">
        <v>11</v>
      </c>
      <c r="B18" s="39" t="s">
        <v>78</v>
      </c>
      <c r="C18" s="40">
        <v>28</v>
      </c>
      <c r="D18" s="61">
        <v>230706.54807339452</v>
      </c>
      <c r="E18" s="41">
        <v>164</v>
      </c>
      <c r="F18" s="40">
        <v>158</v>
      </c>
      <c r="G18" s="61">
        <v>18058.560000000001</v>
      </c>
      <c r="H18" s="66"/>
      <c r="I18" s="85"/>
    </row>
    <row r="19" spans="1:9" s="5" customFormat="1" ht="33.75" x14ac:dyDescent="0.2">
      <c r="A19" s="53">
        <v>12</v>
      </c>
      <c r="B19" s="39" t="s">
        <v>23</v>
      </c>
      <c r="C19" s="40">
        <v>2472</v>
      </c>
      <c r="D19" s="61">
        <v>249437.59577981645</v>
      </c>
      <c r="E19" s="41">
        <v>46</v>
      </c>
      <c r="F19" s="40">
        <v>38</v>
      </c>
      <c r="G19" s="61">
        <v>45874.83</v>
      </c>
      <c r="H19" s="66"/>
      <c r="I19" s="85"/>
    </row>
    <row r="20" spans="1:9" s="5" customFormat="1" ht="22.5" customHeight="1" x14ac:dyDescent="0.2">
      <c r="A20" s="53">
        <v>13</v>
      </c>
      <c r="B20" s="39" t="s">
        <v>24</v>
      </c>
      <c r="C20" s="40">
        <v>1830</v>
      </c>
      <c r="D20" s="61">
        <v>1583814.3212844036</v>
      </c>
      <c r="E20" s="41">
        <v>561</v>
      </c>
      <c r="F20" s="40">
        <v>374</v>
      </c>
      <c r="G20" s="61">
        <v>114570.47</v>
      </c>
      <c r="H20" s="66"/>
      <c r="I20" s="85"/>
    </row>
    <row r="21" spans="1:9" s="5" customFormat="1" ht="22.5" customHeight="1" x14ac:dyDescent="0.2">
      <c r="A21" s="53">
        <v>14</v>
      </c>
      <c r="B21" s="39" t="s">
        <v>25</v>
      </c>
      <c r="C21" s="40">
        <v>815</v>
      </c>
      <c r="D21" s="61">
        <v>439778.12944954127</v>
      </c>
      <c r="E21" s="41">
        <v>79</v>
      </c>
      <c r="F21" s="40">
        <v>75</v>
      </c>
      <c r="G21" s="61">
        <v>207878.84</v>
      </c>
      <c r="H21" s="66"/>
      <c r="I21" s="85"/>
    </row>
    <row r="22" spans="1:9" s="5" customFormat="1" ht="22.5" x14ac:dyDescent="0.2">
      <c r="A22" s="53">
        <v>15</v>
      </c>
      <c r="B22" s="39" t="s">
        <v>59</v>
      </c>
      <c r="C22" s="40">
        <v>106</v>
      </c>
      <c r="D22" s="61">
        <v>39294.614678899081</v>
      </c>
      <c r="E22" s="41">
        <v>16</v>
      </c>
      <c r="F22" s="40">
        <v>11</v>
      </c>
      <c r="G22" s="61">
        <v>7208.8000000000011</v>
      </c>
      <c r="H22" s="66"/>
      <c r="I22" s="85"/>
    </row>
    <row r="23" spans="1:9" s="5" customFormat="1" ht="22.5" x14ac:dyDescent="0.2">
      <c r="A23" s="53">
        <v>16</v>
      </c>
      <c r="B23" s="39" t="s">
        <v>26</v>
      </c>
      <c r="C23" s="40">
        <v>638</v>
      </c>
      <c r="D23" s="61">
        <v>205716.98697247705</v>
      </c>
      <c r="E23" s="41">
        <v>120</v>
      </c>
      <c r="F23" s="40">
        <v>115</v>
      </c>
      <c r="G23" s="61">
        <v>2137.4</v>
      </c>
      <c r="H23" s="66"/>
      <c r="I23" s="85"/>
    </row>
    <row r="24" spans="1:9" s="5" customFormat="1" ht="22.5" customHeight="1" x14ac:dyDescent="0.2">
      <c r="A24" s="53">
        <v>17</v>
      </c>
      <c r="B24" s="39" t="s">
        <v>27</v>
      </c>
      <c r="C24" s="40">
        <v>1619</v>
      </c>
      <c r="D24" s="61">
        <v>5575.4511926605537</v>
      </c>
      <c r="E24" s="41">
        <v>0</v>
      </c>
      <c r="F24" s="40">
        <v>0</v>
      </c>
      <c r="G24" s="61">
        <v>0</v>
      </c>
      <c r="H24" s="66"/>
      <c r="I24" s="85"/>
    </row>
    <row r="25" spans="1:9" s="5" customFormat="1" ht="22.5" x14ac:dyDescent="0.2">
      <c r="A25" s="53">
        <v>18</v>
      </c>
      <c r="B25" s="39" t="s">
        <v>28</v>
      </c>
      <c r="C25" s="40">
        <v>39919</v>
      </c>
      <c r="D25" s="61">
        <v>641881.72880734527</v>
      </c>
      <c r="E25" s="41">
        <v>1932</v>
      </c>
      <c r="F25" s="40">
        <v>1515</v>
      </c>
      <c r="G25" s="61">
        <v>225003.21000000031</v>
      </c>
      <c r="H25" s="66"/>
      <c r="I25" s="85"/>
    </row>
    <row r="26" spans="1:9" s="5" customFormat="1" ht="22.5" x14ac:dyDescent="0.2">
      <c r="A26" s="53">
        <v>19</v>
      </c>
      <c r="B26" s="39" t="s">
        <v>29</v>
      </c>
      <c r="C26" s="40">
        <v>8545</v>
      </c>
      <c r="D26" s="61">
        <v>41411.29</v>
      </c>
      <c r="E26" s="41">
        <v>452</v>
      </c>
      <c r="F26" s="40">
        <v>452</v>
      </c>
      <c r="G26" s="61">
        <v>28500.039999999997</v>
      </c>
      <c r="H26" s="66"/>
      <c r="I26" s="85"/>
    </row>
    <row r="27" spans="1:9" s="5" customFormat="1" ht="22.5" x14ac:dyDescent="0.2">
      <c r="A27" s="53">
        <v>20</v>
      </c>
      <c r="B27" s="39" t="s">
        <v>60</v>
      </c>
      <c r="C27" s="40">
        <v>58021</v>
      </c>
      <c r="D27" s="61">
        <v>9316127.4799999669</v>
      </c>
      <c r="E27" s="41">
        <v>1789</v>
      </c>
      <c r="F27" s="40">
        <v>1442</v>
      </c>
      <c r="G27" s="61">
        <v>3909606.7800000003</v>
      </c>
      <c r="H27" s="66"/>
      <c r="I27" s="85"/>
    </row>
    <row r="28" spans="1:9" s="5" customFormat="1" ht="22.5" x14ac:dyDescent="0.2">
      <c r="A28" s="53">
        <v>21</v>
      </c>
      <c r="B28" s="39" t="s">
        <v>30</v>
      </c>
      <c r="C28" s="40">
        <v>60</v>
      </c>
      <c r="D28" s="61">
        <v>31071.65</v>
      </c>
      <c r="E28" s="41">
        <v>17</v>
      </c>
      <c r="F28" s="40">
        <v>15</v>
      </c>
      <c r="G28" s="61">
        <v>9295.2899999999972</v>
      </c>
      <c r="H28" s="66"/>
      <c r="I28" s="85"/>
    </row>
    <row r="29" spans="1:9" s="5" customFormat="1" ht="45" x14ac:dyDescent="0.2">
      <c r="A29" s="53">
        <v>22</v>
      </c>
      <c r="B29" s="39" t="s">
        <v>31</v>
      </c>
      <c r="C29" s="40">
        <v>46385</v>
      </c>
      <c r="D29" s="61">
        <v>1017105.0999999722</v>
      </c>
      <c r="E29" s="41">
        <v>639</v>
      </c>
      <c r="F29" s="40">
        <v>480</v>
      </c>
      <c r="G29" s="61">
        <v>317748.47000000003</v>
      </c>
      <c r="H29" s="66"/>
      <c r="I29" s="85"/>
    </row>
    <row r="30" spans="1:9" s="5" customFormat="1" ht="22.5" customHeight="1" x14ac:dyDescent="0.2">
      <c r="A30" s="53">
        <v>23</v>
      </c>
      <c r="B30" s="39" t="s">
        <v>32</v>
      </c>
      <c r="C30" s="40">
        <v>9</v>
      </c>
      <c r="D30" s="61">
        <v>2700</v>
      </c>
      <c r="E30" s="41">
        <v>0</v>
      </c>
      <c r="F30" s="40">
        <v>0</v>
      </c>
      <c r="G30" s="61">
        <v>0</v>
      </c>
      <c r="H30" s="66"/>
      <c r="I30" s="85"/>
    </row>
    <row r="31" spans="1:9" s="19" customFormat="1" ht="24.6" customHeight="1" x14ac:dyDescent="0.2">
      <c r="A31" s="54"/>
      <c r="B31" s="43" t="s">
        <v>33</v>
      </c>
      <c r="C31" s="44">
        <f>SUM(C8:C26)</f>
        <v>375062</v>
      </c>
      <c r="D31" s="44">
        <f t="shared" ref="D31:G31" si="0">SUM(D8:D26)</f>
        <v>53931199.433917031</v>
      </c>
      <c r="E31" s="44">
        <f>SUM(E8:E26)</f>
        <v>39301</v>
      </c>
      <c r="F31" s="44">
        <f t="shared" si="0"/>
        <v>34305</v>
      </c>
      <c r="G31" s="44">
        <f t="shared" si="0"/>
        <v>18803472.239999983</v>
      </c>
      <c r="H31" s="66"/>
      <c r="I31" s="85"/>
    </row>
    <row r="32" spans="1:9" s="19" customFormat="1" ht="24.6" customHeight="1" x14ac:dyDescent="0.2">
      <c r="A32" s="54"/>
      <c r="B32" s="43" t="s">
        <v>34</v>
      </c>
      <c r="C32" s="44">
        <f>SUM(C27:C30)</f>
        <v>104475</v>
      </c>
      <c r="D32" s="44">
        <f>SUM(D27:D30)</f>
        <v>10367004.229999939</v>
      </c>
      <c r="E32" s="44">
        <f t="shared" ref="E32:F32" si="1">SUM(E27:E30)</f>
        <v>2445</v>
      </c>
      <c r="F32" s="44">
        <f t="shared" si="1"/>
        <v>1937</v>
      </c>
      <c r="G32" s="44">
        <f>SUM(G27:G30)</f>
        <v>4236650.54</v>
      </c>
      <c r="H32" s="66"/>
      <c r="I32" s="85"/>
    </row>
    <row r="33" spans="1:9" s="19" customFormat="1" ht="24.6" customHeight="1" x14ac:dyDescent="0.2">
      <c r="A33" s="54"/>
      <c r="B33" s="55" t="s">
        <v>35</v>
      </c>
      <c r="C33" s="56">
        <f>C31+C32</f>
        <v>479537</v>
      </c>
      <c r="D33" s="56">
        <f t="shared" ref="D33:G33" si="2">D31+D32</f>
        <v>64298203.663916968</v>
      </c>
      <c r="E33" s="56">
        <f t="shared" si="2"/>
        <v>41746</v>
      </c>
      <c r="F33" s="56">
        <f t="shared" si="2"/>
        <v>36242</v>
      </c>
      <c r="G33" s="56">
        <f t="shared" si="2"/>
        <v>23040122.779999983</v>
      </c>
      <c r="H33" s="66"/>
      <c r="I33" s="85"/>
    </row>
    <row r="34" spans="1:9" x14ac:dyDescent="0.2">
      <c r="A34" s="3" t="s">
        <v>57</v>
      </c>
      <c r="H34" s="66"/>
      <c r="I34" s="85"/>
    </row>
    <row r="36" spans="1:9" ht="15" x14ac:dyDescent="0.2">
      <c r="A36" s="108" t="s">
        <v>10</v>
      </c>
      <c r="B36" s="108"/>
      <c r="C36" s="108"/>
    </row>
    <row r="37" spans="1:9" ht="14.25" x14ac:dyDescent="0.2">
      <c r="A37" s="107" t="s">
        <v>9</v>
      </c>
      <c r="B37" s="107"/>
      <c r="C37" s="107"/>
    </row>
    <row r="60" spans="2:4" x14ac:dyDescent="0.2">
      <c r="B60" s="105"/>
      <c r="C60" s="105"/>
      <c r="D60" s="105"/>
    </row>
    <row r="61" spans="2:4" x14ac:dyDescent="0.2">
      <c r="B61" s="63"/>
      <c r="C61" s="63"/>
      <c r="D61" s="63"/>
    </row>
    <row r="62" spans="2:4" x14ac:dyDescent="0.2">
      <c r="B62" s="63"/>
      <c r="C62" s="63"/>
      <c r="D62" s="63"/>
    </row>
    <row r="66" spans="1:2" ht="15.75" customHeight="1" x14ac:dyDescent="0.2">
      <c r="A66" s="3" t="s">
        <v>57</v>
      </c>
    </row>
    <row r="69" spans="1:2" s="8" customFormat="1" ht="12.75" x14ac:dyDescent="0.2">
      <c r="A69" s="104" t="s">
        <v>43</v>
      </c>
      <c r="B69" s="104"/>
    </row>
    <row r="90" spans="2:2" x14ac:dyDescent="0.2">
      <c r="B90" s="6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20"/>
  <sheetViews>
    <sheetView showGridLines="0" tabSelected="1" zoomScaleNormal="100" zoomScaleSheetLayoutView="100" workbookViewId="0">
      <selection activeCell="E30" sqref="E30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5703125" style="7" customWidth="1"/>
    <col min="9" max="9" width="14" style="7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5" width="9.140625" style="20"/>
    <col min="16" max="16384" width="9.140625" style="7"/>
  </cols>
  <sheetData>
    <row r="2" spans="1:15" s="21" customFormat="1" ht="15" customHeight="1" x14ac:dyDescent="0.2">
      <c r="A2" s="110" t="s">
        <v>69</v>
      </c>
      <c r="B2" s="110"/>
      <c r="C2" s="110"/>
      <c r="D2" s="110"/>
      <c r="E2" s="110"/>
      <c r="F2" s="110"/>
      <c r="G2" s="27"/>
      <c r="H2" s="27"/>
      <c r="I2" s="27"/>
      <c r="J2" s="27"/>
      <c r="K2" s="27"/>
      <c r="L2" s="27"/>
      <c r="M2" s="27"/>
      <c r="N2" s="27"/>
      <c r="O2" s="94"/>
    </row>
    <row r="3" spans="1:15" s="22" customFormat="1" ht="14.25" customHeight="1" x14ac:dyDescent="0.2">
      <c r="A3" s="111" t="s">
        <v>68</v>
      </c>
      <c r="B3" s="111"/>
      <c r="C3" s="111"/>
      <c r="D3" s="111"/>
      <c r="E3" s="111"/>
      <c r="F3" s="28"/>
      <c r="G3" s="28"/>
      <c r="H3" s="28"/>
      <c r="I3" s="28"/>
      <c r="J3" s="28"/>
      <c r="K3" s="28"/>
      <c r="L3" s="28"/>
      <c r="M3" s="28"/>
      <c r="N3" s="28"/>
      <c r="O3" s="95"/>
    </row>
    <row r="4" spans="1:15" x14ac:dyDescent="0.2">
      <c r="M4" s="109"/>
      <c r="N4" s="109"/>
    </row>
    <row r="5" spans="1:15" s="14" customFormat="1" ht="24" customHeight="1" x14ac:dyDescent="0.2">
      <c r="A5" s="113" t="s">
        <v>40</v>
      </c>
      <c r="B5" s="112" t="s">
        <v>36</v>
      </c>
      <c r="C5" s="112"/>
      <c r="D5" s="112"/>
      <c r="E5" s="112"/>
      <c r="F5" s="112" t="s">
        <v>37</v>
      </c>
      <c r="G5" s="112"/>
      <c r="H5" s="112"/>
      <c r="I5" s="112"/>
      <c r="J5" s="112" t="s">
        <v>38</v>
      </c>
      <c r="K5" s="112"/>
      <c r="L5" s="112"/>
      <c r="M5" s="112"/>
      <c r="N5" s="112"/>
      <c r="O5" s="96"/>
    </row>
    <row r="6" spans="1:15" s="13" customFormat="1" ht="36" x14ac:dyDescent="0.2">
      <c r="A6" s="113"/>
      <c r="B6" s="60" t="s">
        <v>70</v>
      </c>
      <c r="C6" s="60" t="s">
        <v>71</v>
      </c>
      <c r="D6" s="60" t="s">
        <v>72</v>
      </c>
      <c r="E6" s="60" t="s">
        <v>73</v>
      </c>
      <c r="F6" s="78" t="s">
        <v>74</v>
      </c>
      <c r="G6" s="78" t="s">
        <v>71</v>
      </c>
      <c r="H6" s="78" t="s">
        <v>72</v>
      </c>
      <c r="I6" s="78" t="s">
        <v>75</v>
      </c>
      <c r="J6" s="60" t="s">
        <v>76</v>
      </c>
      <c r="K6" s="60" t="s">
        <v>71</v>
      </c>
      <c r="L6" s="60" t="s">
        <v>77</v>
      </c>
      <c r="M6" s="60" t="s">
        <v>75</v>
      </c>
      <c r="N6" s="60" t="s">
        <v>39</v>
      </c>
      <c r="O6" s="97"/>
    </row>
    <row r="7" spans="1:15" ht="14.25" customHeight="1" x14ac:dyDescent="0.2">
      <c r="A7" s="48" t="s">
        <v>0</v>
      </c>
      <c r="B7" s="46">
        <v>20928548.49651337</v>
      </c>
      <c r="C7" s="93">
        <v>23562393.420917038</v>
      </c>
      <c r="D7" s="37">
        <f>B7/$B$16</f>
        <v>0.42832870029619574</v>
      </c>
      <c r="E7" s="75">
        <f>C7/$C$16</f>
        <v>0.43689726296164622</v>
      </c>
      <c r="F7" s="82"/>
      <c r="G7" s="83"/>
      <c r="H7" s="83"/>
      <c r="I7" s="83"/>
      <c r="J7" s="77">
        <f>B7</f>
        <v>20928548.49651337</v>
      </c>
      <c r="K7" s="46">
        <f>C7</f>
        <v>23562393.420917038</v>
      </c>
      <c r="L7" s="37">
        <f t="shared" ref="L7:L15" si="0">J7/$J$16</f>
        <v>0.36019735216538218</v>
      </c>
      <c r="M7" s="37">
        <f t="shared" ref="M7:M16" si="1">K7/$K$16</f>
        <v>0.36645492530516588</v>
      </c>
      <c r="N7" s="49">
        <f>K7/J7*100</f>
        <v>112.5849383431558</v>
      </c>
    </row>
    <row r="8" spans="1:15" ht="14.25" customHeight="1" x14ac:dyDescent="0.2">
      <c r="A8" s="48" t="s">
        <v>54</v>
      </c>
      <c r="B8" s="46">
        <v>8868395.7899999991</v>
      </c>
      <c r="C8" s="45">
        <v>9540055.1999999993</v>
      </c>
      <c r="D8" s="37">
        <f>B8/$B$16</f>
        <v>0.18150271831206002</v>
      </c>
      <c r="E8" s="75">
        <f>C8/$C$16</f>
        <v>0.17689306561204182</v>
      </c>
      <c r="F8" s="82"/>
      <c r="G8" s="83"/>
      <c r="H8" s="83"/>
      <c r="I8" s="83"/>
      <c r="J8" s="77">
        <f t="shared" ref="J8:J11" si="2">B8</f>
        <v>8868395.7899999991</v>
      </c>
      <c r="K8" s="46">
        <f>C8</f>
        <v>9540055.1999999993</v>
      </c>
      <c r="L8" s="37">
        <f t="shared" si="0"/>
        <v>0.15263230902251987</v>
      </c>
      <c r="M8" s="37">
        <f t="shared" si="1"/>
        <v>0.14837203306433444</v>
      </c>
      <c r="N8" s="49">
        <f t="shared" ref="N8:N15" si="3">K8/J8*100</f>
        <v>107.57362916478495</v>
      </c>
    </row>
    <row r="9" spans="1:15" ht="14.25" customHeight="1" x14ac:dyDescent="0.2">
      <c r="A9" s="48" t="s">
        <v>1</v>
      </c>
      <c r="B9" s="46">
        <v>3721348.8</v>
      </c>
      <c r="C9" s="46">
        <v>4567456.7499999991</v>
      </c>
      <c r="D9" s="37">
        <f>B9/$B$16</f>
        <v>7.6162018360630995E-2</v>
      </c>
      <c r="E9" s="75">
        <f>C9/$C$16</f>
        <v>8.4690435183007451E-2</v>
      </c>
      <c r="F9" s="82"/>
      <c r="G9" s="83"/>
      <c r="H9" s="83"/>
      <c r="I9" s="83"/>
      <c r="J9" s="77">
        <f t="shared" si="2"/>
        <v>3721348.8</v>
      </c>
      <c r="K9" s="46">
        <f t="shared" ref="K9:K10" si="4">C9</f>
        <v>4567456.7499999991</v>
      </c>
      <c r="L9" s="37">
        <f t="shared" si="0"/>
        <v>6.4047441439483113E-2</v>
      </c>
      <c r="M9" s="37">
        <f t="shared" si="1"/>
        <v>7.1035526495791909E-2</v>
      </c>
      <c r="N9" s="49">
        <f t="shared" si="3"/>
        <v>122.73659351684528</v>
      </c>
    </row>
    <row r="10" spans="1:15" ht="14.25" customHeight="1" x14ac:dyDescent="0.2">
      <c r="A10" s="48" t="s">
        <v>2</v>
      </c>
      <c r="B10" s="46">
        <v>7490756.3400000008</v>
      </c>
      <c r="C10" s="45">
        <v>8262838.6299999999</v>
      </c>
      <c r="D10" s="37">
        <f>B10/$B$16</f>
        <v>0.15330761843718954</v>
      </c>
      <c r="E10" s="75">
        <f>C10/$C$16</f>
        <v>0.15321073361486459</v>
      </c>
      <c r="F10" s="82"/>
      <c r="G10" s="83"/>
      <c r="H10" s="83"/>
      <c r="I10" s="83"/>
      <c r="J10" s="77">
        <f t="shared" si="2"/>
        <v>7490756.3400000008</v>
      </c>
      <c r="K10" s="46">
        <f t="shared" si="4"/>
        <v>8262838.6299999999</v>
      </c>
      <c r="L10" s="37">
        <f t="shared" si="0"/>
        <v>0.12892201290660713</v>
      </c>
      <c r="M10" s="37">
        <f t="shared" si="1"/>
        <v>0.1285080789066734</v>
      </c>
      <c r="N10" s="49">
        <f t="shared" si="3"/>
        <v>110.30713395224384</v>
      </c>
    </row>
    <row r="11" spans="1:15" ht="12" x14ac:dyDescent="0.2">
      <c r="A11" s="48" t="s">
        <v>3</v>
      </c>
      <c r="B11" s="69">
        <v>7851903.580000001</v>
      </c>
      <c r="C11" s="70">
        <v>7998455.4329999993</v>
      </c>
      <c r="D11" s="71">
        <f>B11/$B$16</f>
        <v>0.16069894459392367</v>
      </c>
      <c r="E11" s="76">
        <f>C11/$C$16</f>
        <v>0.14830850262843986</v>
      </c>
      <c r="F11" s="82"/>
      <c r="G11" s="83"/>
      <c r="H11" s="84"/>
      <c r="I11" s="84"/>
      <c r="J11" s="77">
        <f t="shared" si="2"/>
        <v>7851903.580000001</v>
      </c>
      <c r="K11" s="46">
        <f>C11</f>
        <v>7998455.4329999993</v>
      </c>
      <c r="L11" s="37">
        <f t="shared" si="0"/>
        <v>0.13513765082394799</v>
      </c>
      <c r="M11" s="37">
        <f t="shared" si="1"/>
        <v>0.12439625024063607</v>
      </c>
      <c r="N11" s="49">
        <f t="shared" si="3"/>
        <v>101.86644998256587</v>
      </c>
    </row>
    <row r="12" spans="1:15" ht="14.45" customHeight="1" x14ac:dyDescent="0.2">
      <c r="A12" s="67" t="s">
        <v>6</v>
      </c>
      <c r="B12" s="74"/>
      <c r="C12" s="74"/>
      <c r="D12" s="74"/>
      <c r="E12" s="74"/>
      <c r="F12" s="79">
        <v>1270465.53</v>
      </c>
      <c r="G12" s="80">
        <v>2212447.3699999996</v>
      </c>
      <c r="H12" s="81">
        <f>F12/$F$16</f>
        <v>0.13746574383893001</v>
      </c>
      <c r="I12" s="81">
        <f t="shared" ref="I12:I16" si="5">G12/$G$16</f>
        <v>0.21341241123425422</v>
      </c>
      <c r="J12" s="47">
        <f>F12</f>
        <v>1270465.53</v>
      </c>
      <c r="K12" s="46">
        <f>G12</f>
        <v>2212447.3699999996</v>
      </c>
      <c r="L12" s="37">
        <f t="shared" si="0"/>
        <v>2.1865745730031239E-2</v>
      </c>
      <c r="M12" s="37">
        <f t="shared" si="1"/>
        <v>3.4409162992551631E-2</v>
      </c>
      <c r="N12" s="49">
        <f t="shared" si="3"/>
        <v>174.14462004333166</v>
      </c>
    </row>
    <row r="13" spans="1:15" ht="14.25" customHeight="1" x14ac:dyDescent="0.2">
      <c r="A13" s="67" t="s">
        <v>58</v>
      </c>
      <c r="B13" s="74"/>
      <c r="C13" s="74"/>
      <c r="D13" s="74"/>
      <c r="E13" s="74"/>
      <c r="F13" s="68">
        <v>2750988.3043</v>
      </c>
      <c r="G13" s="47">
        <v>2938071.3</v>
      </c>
      <c r="H13" s="38">
        <f>F13/$F$16</f>
        <v>0.29765990860279085</v>
      </c>
      <c r="I13" s="38">
        <f t="shared" si="5"/>
        <v>0.28340600956811007</v>
      </c>
      <c r="J13" s="47">
        <f t="shared" ref="J13:J15" si="6">F13</f>
        <v>2750988.3043</v>
      </c>
      <c r="K13" s="46">
        <f t="shared" ref="K13:K15" si="7">G13</f>
        <v>2938071.3</v>
      </c>
      <c r="L13" s="37">
        <f t="shared" si="0"/>
        <v>4.7346747587959828E-2</v>
      </c>
      <c r="M13" s="37">
        <f t="shared" si="1"/>
        <v>4.5694453850641456E-2</v>
      </c>
      <c r="N13" s="49">
        <f t="shared" si="3"/>
        <v>106.80057401216774</v>
      </c>
    </row>
    <row r="14" spans="1:15" ht="14.25" customHeight="1" x14ac:dyDescent="0.2">
      <c r="A14" s="67" t="s">
        <v>4</v>
      </c>
      <c r="B14" s="74"/>
      <c r="C14" s="74"/>
      <c r="D14" s="74"/>
      <c r="E14" s="74"/>
      <c r="F14" s="68">
        <v>1230394.3099999998</v>
      </c>
      <c r="G14" s="47">
        <v>1210381.42</v>
      </c>
      <c r="H14" s="38">
        <f>F14/$F$16</f>
        <v>0.13312999451416599</v>
      </c>
      <c r="I14" s="38">
        <f t="shared" si="5"/>
        <v>0.11675324839719943</v>
      </c>
      <c r="J14" s="47">
        <f t="shared" si="6"/>
        <v>1230394.3099999998</v>
      </c>
      <c r="K14" s="46">
        <f t="shared" si="7"/>
        <v>1210381.42</v>
      </c>
      <c r="L14" s="37">
        <f t="shared" si="0"/>
        <v>2.11760874221729E-2</v>
      </c>
      <c r="M14" s="37">
        <f t="shared" si="1"/>
        <v>1.8824498213458562E-2</v>
      </c>
      <c r="N14" s="49">
        <f t="shared" si="3"/>
        <v>98.373457204950824</v>
      </c>
    </row>
    <row r="15" spans="1:15" ht="14.25" customHeight="1" x14ac:dyDescent="0.2">
      <c r="A15" s="67" t="s">
        <v>5</v>
      </c>
      <c r="B15" s="74"/>
      <c r="C15" s="74"/>
      <c r="D15" s="74"/>
      <c r="E15" s="74"/>
      <c r="F15" s="68">
        <v>3990203.6900000218</v>
      </c>
      <c r="G15" s="47">
        <v>4006104.1399999382</v>
      </c>
      <c r="H15" s="38">
        <f>F15/$F$16</f>
        <v>0.43174435304411307</v>
      </c>
      <c r="I15" s="38">
        <f t="shared" si="5"/>
        <v>0.38642833080043631</v>
      </c>
      <c r="J15" s="47">
        <f t="shared" si="6"/>
        <v>3990203.6900000218</v>
      </c>
      <c r="K15" s="46">
        <f t="shared" si="7"/>
        <v>4006104.1399999382</v>
      </c>
      <c r="L15" s="37">
        <f t="shared" si="0"/>
        <v>6.867465290189563E-2</v>
      </c>
      <c r="M15" s="37">
        <f t="shared" si="1"/>
        <v>6.2305070930746602E-2</v>
      </c>
      <c r="N15" s="49">
        <f t="shared" si="3"/>
        <v>100.39848717597462</v>
      </c>
    </row>
    <row r="16" spans="1:15" s="20" customFormat="1" ht="18.2" customHeight="1" x14ac:dyDescent="0.25">
      <c r="A16" s="50" t="s">
        <v>53</v>
      </c>
      <c r="B16" s="72">
        <f>SUM(B7:B15)</f>
        <v>48860953.006513372</v>
      </c>
      <c r="C16" s="72">
        <f>SUM(C7:C15)</f>
        <v>53931199.433917038</v>
      </c>
      <c r="D16" s="73">
        <f>B16/B16</f>
        <v>1</v>
      </c>
      <c r="E16" s="73">
        <f>C16/C16</f>
        <v>1</v>
      </c>
      <c r="F16" s="58">
        <f>SUM(F7:F15)</f>
        <v>9242051.8343000226</v>
      </c>
      <c r="G16" s="58">
        <f>SUM(G7:G15)</f>
        <v>10367004.229999937</v>
      </c>
      <c r="H16" s="51">
        <f>SUM(H7:H15)</f>
        <v>0.99999999999999989</v>
      </c>
      <c r="I16" s="51">
        <f t="shared" si="5"/>
        <v>1</v>
      </c>
      <c r="J16" s="58">
        <f>SUM(J7:J15)</f>
        <v>58103004.840813398</v>
      </c>
      <c r="K16" s="58">
        <f>SUM(K7:K15)</f>
        <v>64298203.663916975</v>
      </c>
      <c r="L16" s="57">
        <f>J16/J16</f>
        <v>1</v>
      </c>
      <c r="M16" s="57">
        <f t="shared" si="1"/>
        <v>1</v>
      </c>
      <c r="N16" s="52">
        <f>K16/J16*100</f>
        <v>110.66244136611654</v>
      </c>
    </row>
    <row r="17" spans="1:8" x14ac:dyDescent="0.2">
      <c r="A17" s="7" t="s">
        <v>56</v>
      </c>
      <c r="B17" s="36"/>
      <c r="C17" s="98"/>
      <c r="D17" s="36"/>
      <c r="E17" s="36"/>
      <c r="F17" s="36"/>
      <c r="G17" s="98"/>
      <c r="H17" s="35"/>
    </row>
    <row r="18" spans="1:8" ht="12" x14ac:dyDescent="0.2">
      <c r="A18" s="13"/>
      <c r="D18" s="92"/>
    </row>
    <row r="19" spans="1:8" ht="12" x14ac:dyDescent="0.2">
      <c r="A19" s="13"/>
      <c r="C19" s="92"/>
      <c r="G19" s="92"/>
    </row>
    <row r="20" spans="1:8" ht="12" x14ac:dyDescent="0.2">
      <c r="A20" s="65" t="s">
        <v>42</v>
      </c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3C965740-07F2-469A-9226-F16365057A3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2019-09-25T12:10:31Z</cp:lastPrinted>
  <dcterms:created xsi:type="dcterms:W3CDTF">2018-02-21T07:14:25Z</dcterms:created>
  <dcterms:modified xsi:type="dcterms:W3CDTF">2019-09-27T13:12:36Z</dcterms:modified>
</cp:coreProperties>
</file>