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rma.nurkovic\Desktop\"/>
    </mc:Choice>
  </mc:AlternateContent>
  <xr:revisionPtr revIDLastSave="0" documentId="13_ncr:1_{CFC4FE3D-3DC6-4E94-95ED-4356CBBB5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N15" i="3" s="1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<sst xmlns="http://schemas.openxmlformats.org/spreadsheetml/2006/main" count="81" uniqueCount="76">
  <si>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</si>
  <si>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</si>
  <si>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</si>
  <si>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</si>
  <si>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</si>
  <si>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</si>
  <si>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</si>
  <si>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</si>
  <si>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</si>
  <si>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</si>
  <si>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</si>
  <si>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</si>
  <si>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</si>
  <si>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</si>
  <si>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</si>
  <si>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</si>
  <si>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</si>
  <si>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</si>
  <si>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</si>
  <si>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</si>
  <si>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</si>
  <si>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</si>
  <si>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</si>
  <si>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</si>
  <si>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</si>
  <si>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</si>
  <si>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</si>
  <si>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</si>
  <si>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</si>
  <si>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</si>
  <si>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</si>
  <si>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</si>
  <si>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</si>
  <si>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</si>
  <si>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</si>
  <si>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</si>
  <si>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</si>
  <si>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</si>
  <si>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</si>
  <si>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</si>
  <si>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</si>
  <si>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</si>
  <si>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</si>
  <si>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</si>
  <si>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</si>
  <si>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</si>
  <si>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</si>
  <si>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</si>
  <si>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</si>
  <si>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</si>
  <si>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</si>
  <si>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</si>
  <si>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</si>
  <si>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</si>
  <si>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</si>
  <si>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</si>
  <si>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</si>
  <si>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</si>
  <si>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</si>
  <si>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</si>
  <si>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</si>
  <si>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</si>
  <si>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31. decembra 2021. godine</t>
  </si>
  <si>
    <t>for the period 1 January - 31 December 2021</t>
  </si>
  <si>
    <t>January 2022                                                                                           version 01</t>
  </si>
  <si>
    <t>Tablela 1: Podaci o osiguranju za period od 1. januara do 31. decembra 2021. godine</t>
  </si>
  <si>
    <t>Table 1: Insurance data for the period 1 January - 31 December 2021</t>
  </si>
  <si>
    <t>Tablela 2: Bruto fakturisana premija za period od 1. januara do 31. decembra 2021. godine</t>
  </si>
  <si>
    <t>Table 2: Gross Written Premium for the period 1 January - 31 December 2021</t>
  </si>
  <si>
    <t>BFP/ GWP 
XII 2020</t>
  </si>
  <si>
    <t>BFP/ GWP
XII 2021</t>
  </si>
  <si>
    <t>Učešće/Share XII 2020</t>
  </si>
  <si>
    <t>Učešće/Share XII 2021</t>
  </si>
  <si>
    <t>Tabela 2: Bruto fakturisana premija za period od 1. januara do 31. decembra 2021. godine</t>
  </si>
  <si>
    <t>Tabela 1: Podaci o osiguranju za period od 1. januara do 31.decembra 2021. godine</t>
  </si>
  <si>
    <t>Januar, 2022. godine                                                                                     verzija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</si>
</sst>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2" fontId="55" fillId="3" borderId="11" xfId="6" applyNumberFormat="1" applyFont="1" applyFill="1" applyBorder="1" applyAlignment="1">
      <alignment horizontal="center" vertical="center"/>
    </xf>
    <xf numFmtId="172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3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3" fontId="46" fillId="37" borderId="11" xfId="6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2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2" fontId="55" fillId="3" borderId="12" xfId="6" applyNumberFormat="1" applyFont="1" applyFill="1" applyBorder="1" applyAlignment="1">
      <alignment horizontal="center" vertical="center"/>
    </xf>
    <xf numFmtId="172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2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3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4</xdr:col>
      <xdr:colOff>85725</xdr:colOff>
      <xdr:row>64</xdr:row>
      <xdr:rowOff>43495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AD46B6-21CA-43D8-9310-4F233BEF5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25150"/>
          <a:ext cx="5286375" cy="3758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abSelected="1" zoomScale="120" zoomScaleNormal="120" workbookViewId="0">
      <selection activeCell="A23" sqref="A23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63</v>
      </c>
    </row>
    <row r="22" spans="1:1" x14ac:dyDescent="0.25">
      <c r="A22" s="65" t="s">
        <v>75</v>
      </c>
    </row>
    <row r="23" spans="1:1" x14ac:dyDescent="0.25">
      <c r="A23" s="66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I18" sqref="I18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3" t="s">
        <v>51</v>
      </c>
    </row>
    <row r="5" spans="1:1" s="4" customFormat="1" x14ac:dyDescent="0.2">
      <c r="A5" s="1" t="s">
        <v>65</v>
      </c>
    </row>
    <row r="6" spans="1:1" s="5" customFormat="1" x14ac:dyDescent="0.2">
      <c r="A6" s="63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4" t="s">
        <v>67</v>
      </c>
    </row>
    <row r="10" spans="1:1" s="93" customFormat="1" x14ac:dyDescent="0.2">
      <c r="A10" s="63" t="s">
        <v>68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zoomScaleNormal="100" workbookViewId="0">
      <selection activeCell="M15" sqref="M15"/>
    </sheetView>
  </sheetViews>
  <sheetFormatPr defaultColWidth="9.140625" defaultRowHeight="11.25" x14ac:dyDescent="0.25"/>
  <cols>
    <col min="1" max="1" width="5" style="88" customWidth="1"/>
    <col min="2" max="2" width="37.42578125" style="88" customWidth="1"/>
    <col min="3" max="3" width="13.42578125" style="88" bestFit="1" customWidth="1"/>
    <col min="4" max="4" width="22.140625" style="88" customWidth="1"/>
    <col min="5" max="5" width="14.85546875" style="88" bestFit="1" customWidth="1"/>
    <col min="6" max="6" width="8.140625" style="88" customWidth="1"/>
    <col min="7" max="7" width="10.28515625" style="88" customWidth="1"/>
    <col min="8" max="12" width="9.140625" style="88"/>
    <col min="13" max="13" width="10" style="88" bestFit="1" customWidth="1"/>
    <col min="14" max="16384" width="9.140625" style="88"/>
  </cols>
  <sheetData>
    <row r="2" spans="1:10" s="83" customFormat="1" ht="15" x14ac:dyDescent="0.25">
      <c r="A2" s="81" t="s">
        <v>74</v>
      </c>
      <c r="B2" s="81"/>
      <c r="C2" s="81"/>
      <c r="D2" s="81"/>
      <c r="E2" s="82"/>
      <c r="F2" s="82"/>
      <c r="G2" s="82"/>
    </row>
    <row r="3" spans="1:10" s="85" customFormat="1" ht="14.25" x14ac:dyDescent="0.25">
      <c r="A3" s="100" t="s">
        <v>66</v>
      </c>
      <c r="B3" s="100"/>
      <c r="C3" s="100"/>
      <c r="D3" s="100"/>
      <c r="E3" s="84"/>
      <c r="F3" s="84"/>
      <c r="G3" s="84"/>
    </row>
    <row r="5" spans="1:10" s="86" customFormat="1" ht="16.5" customHeight="1" x14ac:dyDescent="0.25">
      <c r="A5" s="103" t="s">
        <v>10</v>
      </c>
      <c r="B5" s="103" t="s">
        <v>47</v>
      </c>
      <c r="C5" s="99" t="s">
        <v>48</v>
      </c>
      <c r="D5" s="99"/>
      <c r="E5" s="98" t="s">
        <v>38</v>
      </c>
      <c r="F5" s="98"/>
      <c r="G5" s="98"/>
    </row>
    <row r="6" spans="1:10" s="10" customFormat="1" ht="23.25" customHeight="1" x14ac:dyDescent="0.25">
      <c r="A6" s="103"/>
      <c r="B6" s="103"/>
      <c r="C6" s="97" t="s">
        <v>58</v>
      </c>
      <c r="D6" s="97" t="s">
        <v>60</v>
      </c>
      <c r="E6" s="97" t="s">
        <v>43</v>
      </c>
      <c r="F6" s="96" t="s">
        <v>46</v>
      </c>
      <c r="G6" s="96"/>
    </row>
    <row r="7" spans="1:10" ht="22.5" x14ac:dyDescent="0.25">
      <c r="A7" s="103"/>
      <c r="B7" s="103"/>
      <c r="C7" s="97"/>
      <c r="D7" s="97"/>
      <c r="E7" s="97"/>
      <c r="F7" s="80" t="s">
        <v>45</v>
      </c>
      <c r="G7" s="80" t="s">
        <v>44</v>
      </c>
      <c r="H7" s="87"/>
      <c r="I7" s="87"/>
      <c r="J7" s="87"/>
    </row>
    <row r="8" spans="1:10" s="11" customFormat="1" ht="22.5" x14ac:dyDescent="0.25">
      <c r="A8" s="36">
        <v>1</v>
      </c>
      <c r="B8" s="26" t="s">
        <v>11</v>
      </c>
      <c r="C8" s="41">
        <v>34692</v>
      </c>
      <c r="D8" s="41">
        <v>11021650.460000001</v>
      </c>
      <c r="E8" s="72">
        <v>11435</v>
      </c>
      <c r="F8" s="41">
        <v>11067</v>
      </c>
      <c r="G8" s="41">
        <v>7787533.7800000003</v>
      </c>
      <c r="H8" s="89"/>
      <c r="I8" s="76"/>
      <c r="J8" s="76"/>
    </row>
    <row r="9" spans="1:10" s="11" customFormat="1" ht="22.5" x14ac:dyDescent="0.25">
      <c r="A9" s="36">
        <v>2</v>
      </c>
      <c r="B9" s="26" t="s">
        <v>12</v>
      </c>
      <c r="C9" s="41">
        <v>11340</v>
      </c>
      <c r="D9" s="41">
        <v>3144353.7</v>
      </c>
      <c r="E9" s="72">
        <v>18028</v>
      </c>
      <c r="F9" s="41">
        <v>16964</v>
      </c>
      <c r="G9" s="41">
        <v>1417975.93</v>
      </c>
      <c r="H9" s="76"/>
      <c r="I9" s="76"/>
      <c r="J9" s="76"/>
    </row>
    <row r="10" spans="1:10" s="11" customFormat="1" ht="22.5" x14ac:dyDescent="0.25">
      <c r="A10" s="36">
        <v>3</v>
      </c>
      <c r="B10" s="26" t="s">
        <v>13</v>
      </c>
      <c r="C10" s="41">
        <v>15176</v>
      </c>
      <c r="D10" s="41">
        <v>5865507.6600000001</v>
      </c>
      <c r="E10" s="72">
        <v>3209</v>
      </c>
      <c r="F10" s="41">
        <v>2980</v>
      </c>
      <c r="G10" s="41">
        <v>3743256.45</v>
      </c>
      <c r="H10" s="76"/>
      <c r="I10" s="76"/>
      <c r="J10" s="76"/>
    </row>
    <row r="11" spans="1:10" s="11" customFormat="1" ht="22.5" x14ac:dyDescent="0.25">
      <c r="A11" s="36">
        <v>4</v>
      </c>
      <c r="B11" s="26" t="s">
        <v>14</v>
      </c>
      <c r="C11" s="41">
        <v>7</v>
      </c>
      <c r="D11" s="41">
        <v>156235.17000000001</v>
      </c>
      <c r="E11" s="72">
        <v>0</v>
      </c>
      <c r="F11" s="41">
        <v>0</v>
      </c>
      <c r="G11" s="41">
        <v>0</v>
      </c>
      <c r="H11" s="76"/>
      <c r="I11" s="76"/>
      <c r="J11" s="76"/>
    </row>
    <row r="12" spans="1:10" s="11" customFormat="1" ht="22.5" x14ac:dyDescent="0.25">
      <c r="A12" s="36">
        <v>5</v>
      </c>
      <c r="B12" s="26" t="s">
        <v>15</v>
      </c>
      <c r="C12" s="41">
        <v>8</v>
      </c>
      <c r="D12" s="41">
        <v>378471.34</v>
      </c>
      <c r="E12" s="72">
        <v>4</v>
      </c>
      <c r="F12" s="42">
        <v>2</v>
      </c>
      <c r="G12" s="42">
        <v>288239.11</v>
      </c>
      <c r="H12" s="76"/>
      <c r="I12" s="76"/>
      <c r="J12" s="76"/>
    </row>
    <row r="13" spans="1:10" s="11" customFormat="1" ht="22.5" x14ac:dyDescent="0.25">
      <c r="A13" s="36">
        <v>6</v>
      </c>
      <c r="B13" s="26" t="s">
        <v>16</v>
      </c>
      <c r="C13" s="41">
        <v>32</v>
      </c>
      <c r="D13" s="41">
        <v>241684.97</v>
      </c>
      <c r="E13" s="72">
        <v>3</v>
      </c>
      <c r="F13" s="41">
        <v>2</v>
      </c>
      <c r="G13" s="41">
        <v>0</v>
      </c>
      <c r="H13" s="76"/>
      <c r="I13" s="76"/>
      <c r="J13" s="76"/>
    </row>
    <row r="14" spans="1:10" s="11" customFormat="1" ht="22.5" x14ac:dyDescent="0.25">
      <c r="A14" s="36">
        <v>7</v>
      </c>
      <c r="B14" s="26" t="s">
        <v>17</v>
      </c>
      <c r="C14" s="41">
        <v>193</v>
      </c>
      <c r="D14" s="41">
        <v>464768.36</v>
      </c>
      <c r="E14" s="72">
        <v>156</v>
      </c>
      <c r="F14" s="41">
        <v>146</v>
      </c>
      <c r="G14" s="41">
        <v>39635.9</v>
      </c>
      <c r="H14" s="76"/>
      <c r="I14" s="76"/>
      <c r="J14" s="76"/>
    </row>
    <row r="15" spans="1:10" s="11" customFormat="1" ht="45" x14ac:dyDescent="0.25">
      <c r="A15" s="36">
        <v>8</v>
      </c>
      <c r="B15" s="26" t="s">
        <v>18</v>
      </c>
      <c r="C15" s="41">
        <v>32002</v>
      </c>
      <c r="D15" s="41">
        <v>3809755.18</v>
      </c>
      <c r="E15" s="72">
        <v>447</v>
      </c>
      <c r="F15" s="41">
        <v>401</v>
      </c>
      <c r="G15" s="41">
        <v>968353.4</v>
      </c>
      <c r="H15" s="76"/>
      <c r="I15" s="76"/>
      <c r="J15" s="76"/>
    </row>
    <row r="16" spans="1:10" s="11" customFormat="1" ht="22.5" x14ac:dyDescent="0.25">
      <c r="A16" s="36">
        <v>9</v>
      </c>
      <c r="B16" s="26" t="s">
        <v>19</v>
      </c>
      <c r="C16" s="41">
        <v>19654</v>
      </c>
      <c r="D16" s="41">
        <v>9443430.3699999992</v>
      </c>
      <c r="E16" s="72">
        <v>2259</v>
      </c>
      <c r="F16" s="41">
        <v>2095</v>
      </c>
      <c r="G16" s="41">
        <v>2321496.1800000002</v>
      </c>
      <c r="H16" s="76"/>
      <c r="I16" s="76"/>
      <c r="J16" s="76"/>
    </row>
    <row r="17" spans="1:10" s="11" customFormat="1" ht="33.75" x14ac:dyDescent="0.25">
      <c r="A17" s="36">
        <v>10</v>
      </c>
      <c r="B17" s="26" t="s">
        <v>20</v>
      </c>
      <c r="C17" s="41">
        <v>266565</v>
      </c>
      <c r="D17" s="41">
        <v>38005968.43</v>
      </c>
      <c r="E17" s="72">
        <v>14672</v>
      </c>
      <c r="F17" s="41">
        <v>13270</v>
      </c>
      <c r="G17" s="41">
        <v>14949248.07</v>
      </c>
      <c r="H17" s="76"/>
      <c r="I17" s="76"/>
      <c r="J17" s="76"/>
    </row>
    <row r="18" spans="1:10" s="11" customFormat="1" ht="33.75" x14ac:dyDescent="0.25">
      <c r="A18" s="36">
        <v>11</v>
      </c>
      <c r="B18" s="26" t="s">
        <v>57</v>
      </c>
      <c r="C18" s="41">
        <v>21</v>
      </c>
      <c r="D18" s="41">
        <v>689540.8</v>
      </c>
      <c r="E18" s="72">
        <v>30</v>
      </c>
      <c r="F18" s="41">
        <v>30</v>
      </c>
      <c r="G18" s="41">
        <v>2372</v>
      </c>
      <c r="H18" s="76"/>
      <c r="I18" s="76"/>
      <c r="J18" s="76"/>
    </row>
    <row r="19" spans="1:10" s="11" customFormat="1" ht="33.75" x14ac:dyDescent="0.25">
      <c r="A19" s="36">
        <v>12</v>
      </c>
      <c r="B19" s="26" t="s">
        <v>21</v>
      </c>
      <c r="C19" s="41">
        <v>2822</v>
      </c>
      <c r="D19" s="41">
        <v>313747.23</v>
      </c>
      <c r="E19" s="72">
        <v>25</v>
      </c>
      <c r="F19" s="41">
        <v>20</v>
      </c>
      <c r="G19" s="41">
        <v>13188.05</v>
      </c>
      <c r="H19" s="76"/>
      <c r="I19" s="76"/>
      <c r="J19" s="76"/>
    </row>
    <row r="20" spans="1:10" s="11" customFormat="1" ht="22.5" x14ac:dyDescent="0.25">
      <c r="A20" s="36">
        <v>13</v>
      </c>
      <c r="B20" s="26" t="s">
        <v>22</v>
      </c>
      <c r="C20" s="41">
        <v>2831</v>
      </c>
      <c r="D20" s="41">
        <v>2407505.7999999998</v>
      </c>
      <c r="E20" s="72">
        <v>1888</v>
      </c>
      <c r="F20" s="41">
        <v>1694</v>
      </c>
      <c r="G20" s="41">
        <v>1009844.76</v>
      </c>
      <c r="H20" s="76"/>
      <c r="I20" s="76"/>
      <c r="J20" s="76"/>
    </row>
    <row r="21" spans="1:10" s="11" customFormat="1" ht="22.5" x14ac:dyDescent="0.25">
      <c r="A21" s="36">
        <v>14</v>
      </c>
      <c r="B21" s="26" t="s">
        <v>23</v>
      </c>
      <c r="C21" s="41">
        <v>4502</v>
      </c>
      <c r="D21" s="41">
        <v>1517147.52</v>
      </c>
      <c r="E21" s="72">
        <v>117</v>
      </c>
      <c r="F21" s="41">
        <v>112</v>
      </c>
      <c r="G21" s="41">
        <v>216577.44</v>
      </c>
      <c r="H21" s="76"/>
      <c r="I21" s="76"/>
      <c r="J21" s="76"/>
    </row>
    <row r="22" spans="1:10" s="11" customFormat="1" ht="22.5" x14ac:dyDescent="0.25">
      <c r="A22" s="36">
        <v>15</v>
      </c>
      <c r="B22" s="26" t="s">
        <v>55</v>
      </c>
      <c r="C22" s="41">
        <v>169</v>
      </c>
      <c r="D22" s="41">
        <v>49398.83</v>
      </c>
      <c r="E22" s="72">
        <v>36</v>
      </c>
      <c r="F22" s="41">
        <v>29</v>
      </c>
      <c r="G22" s="41">
        <v>19618.73</v>
      </c>
      <c r="H22" s="76"/>
      <c r="I22" s="76"/>
      <c r="J22" s="76"/>
    </row>
    <row r="23" spans="1:10" s="11" customFormat="1" ht="22.5" x14ac:dyDescent="0.25">
      <c r="A23" s="36">
        <v>16</v>
      </c>
      <c r="B23" s="26" t="s">
        <v>24</v>
      </c>
      <c r="C23" s="41">
        <v>4523</v>
      </c>
      <c r="D23" s="41">
        <v>308404.64</v>
      </c>
      <c r="E23" s="72">
        <v>304</v>
      </c>
      <c r="F23" s="41">
        <v>302</v>
      </c>
      <c r="G23" s="41">
        <v>32152.58</v>
      </c>
      <c r="H23" s="76"/>
      <c r="I23" s="76"/>
      <c r="J23" s="76"/>
    </row>
    <row r="24" spans="1:10" s="11" customFormat="1" ht="22.5" x14ac:dyDescent="0.25">
      <c r="A24" s="36">
        <v>17</v>
      </c>
      <c r="B24" s="26" t="s">
        <v>25</v>
      </c>
      <c r="C24" s="41">
        <v>1671</v>
      </c>
      <c r="D24" s="41">
        <v>5514.4</v>
      </c>
      <c r="E24" s="72">
        <v>2</v>
      </c>
      <c r="F24" s="41">
        <v>0</v>
      </c>
      <c r="G24" s="41">
        <v>0</v>
      </c>
      <c r="H24" s="76"/>
      <c r="I24" s="76"/>
      <c r="J24" s="76"/>
    </row>
    <row r="25" spans="1:10" s="11" customFormat="1" ht="22.5" x14ac:dyDescent="0.25">
      <c r="A25" s="36">
        <v>18</v>
      </c>
      <c r="B25" s="26" t="s">
        <v>26</v>
      </c>
      <c r="C25" s="41">
        <v>49221</v>
      </c>
      <c r="D25" s="41">
        <v>907757.59</v>
      </c>
      <c r="E25" s="72">
        <v>3673</v>
      </c>
      <c r="F25" s="41">
        <v>3112</v>
      </c>
      <c r="G25" s="41">
        <v>311661.15999999997</v>
      </c>
      <c r="H25" s="76"/>
      <c r="I25" s="76"/>
      <c r="J25" s="76"/>
    </row>
    <row r="26" spans="1:10" s="11" customFormat="1" ht="22.5" x14ac:dyDescent="0.25">
      <c r="A26" s="36">
        <v>19</v>
      </c>
      <c r="B26" s="26" t="s">
        <v>27</v>
      </c>
      <c r="C26" s="41">
        <v>20156</v>
      </c>
      <c r="D26" s="41">
        <v>68712.009999999995</v>
      </c>
      <c r="E26" s="72">
        <v>15</v>
      </c>
      <c r="F26" s="41">
        <v>14</v>
      </c>
      <c r="G26" s="41">
        <v>428.4</v>
      </c>
      <c r="H26" s="76"/>
      <c r="I26" s="76"/>
      <c r="J26" s="76"/>
    </row>
    <row r="27" spans="1:10" s="11" customFormat="1" ht="22.5" x14ac:dyDescent="0.25">
      <c r="A27" s="36">
        <v>20</v>
      </c>
      <c r="B27" s="26" t="s">
        <v>56</v>
      </c>
      <c r="C27" s="41">
        <v>70018</v>
      </c>
      <c r="D27" s="41">
        <v>18265537.370000001</v>
      </c>
      <c r="E27" s="72">
        <v>2727</v>
      </c>
      <c r="F27" s="41">
        <v>2555</v>
      </c>
      <c r="G27" s="41">
        <v>9617326.5</v>
      </c>
      <c r="H27" s="76"/>
      <c r="I27" s="76"/>
      <c r="J27" s="76"/>
    </row>
    <row r="28" spans="1:10" s="11" customFormat="1" ht="22.5" x14ac:dyDescent="0.25">
      <c r="A28" s="36">
        <v>21</v>
      </c>
      <c r="B28" s="26" t="s">
        <v>28</v>
      </c>
      <c r="C28" s="41">
        <v>143</v>
      </c>
      <c r="D28" s="41">
        <v>43693.81</v>
      </c>
      <c r="E28" s="72">
        <v>40</v>
      </c>
      <c r="F28" s="41">
        <v>33</v>
      </c>
      <c r="G28" s="41">
        <v>33816.42</v>
      </c>
      <c r="H28" s="76"/>
      <c r="I28" s="76"/>
      <c r="J28" s="76"/>
    </row>
    <row r="29" spans="1:10" s="11" customFormat="1" ht="45" x14ac:dyDescent="0.25">
      <c r="A29" s="36">
        <v>22</v>
      </c>
      <c r="B29" s="26" t="s">
        <v>29</v>
      </c>
      <c r="C29" s="41">
        <v>47257</v>
      </c>
      <c r="D29" s="41">
        <v>1702330.14</v>
      </c>
      <c r="E29" s="72">
        <v>818</v>
      </c>
      <c r="F29" s="41">
        <v>658</v>
      </c>
      <c r="G29" s="41">
        <v>541880.81999999995</v>
      </c>
      <c r="H29" s="76"/>
      <c r="I29" s="76"/>
      <c r="J29" s="76"/>
    </row>
    <row r="30" spans="1:10" s="11" customFormat="1" ht="22.5" x14ac:dyDescent="0.25">
      <c r="A30" s="36">
        <v>23</v>
      </c>
      <c r="B30" s="26" t="s">
        <v>30</v>
      </c>
      <c r="C30" s="41">
        <v>36</v>
      </c>
      <c r="D30" s="41">
        <v>1600</v>
      </c>
      <c r="E30" s="72">
        <v>1</v>
      </c>
      <c r="F30" s="41">
        <v>1</v>
      </c>
      <c r="G30" s="41">
        <v>0</v>
      </c>
      <c r="H30" s="76"/>
      <c r="I30" s="76"/>
      <c r="J30" s="76"/>
    </row>
    <row r="31" spans="1:10" s="11" customFormat="1" ht="22.5" x14ac:dyDescent="0.25">
      <c r="A31" s="37"/>
      <c r="B31" s="27" t="s">
        <v>31</v>
      </c>
      <c r="C31" s="71">
        <f>SUM(C8:C26)</f>
        <v>465585</v>
      </c>
      <c r="D31" s="71">
        <f t="shared" ref="D31:G31" si="0">SUM(D8:D26)</f>
        <v>78799554.460000008</v>
      </c>
      <c r="E31" s="71">
        <f>SUM(E8:E26)</f>
        <v>56303</v>
      </c>
      <c r="F31" s="71">
        <f t="shared" si="0"/>
        <v>52240</v>
      </c>
      <c r="G31" s="71">
        <f t="shared" si="0"/>
        <v>33121581.940000001</v>
      </c>
      <c r="H31" s="76"/>
      <c r="I31" s="76"/>
      <c r="J31" s="76"/>
    </row>
    <row r="32" spans="1:10" s="11" customFormat="1" ht="22.5" x14ac:dyDescent="0.25">
      <c r="A32" s="37"/>
      <c r="B32" s="27" t="s">
        <v>32</v>
      </c>
      <c r="C32" s="71">
        <f>SUM(C27:C30)</f>
        <v>117454</v>
      </c>
      <c r="D32" s="71">
        <f>SUM(D27:D30)</f>
        <v>20013161.32</v>
      </c>
      <c r="E32" s="71">
        <f t="shared" ref="E32:F32" si="1">SUM(E27:E30)</f>
        <v>3586</v>
      </c>
      <c r="F32" s="71">
        <f t="shared" si="1"/>
        <v>3247</v>
      </c>
      <c r="G32" s="71">
        <f>SUM(G27:G30)</f>
        <v>10193023.74</v>
      </c>
      <c r="H32" s="76"/>
      <c r="I32" s="76"/>
      <c r="J32" s="76"/>
    </row>
    <row r="33" spans="1:13" s="11" customFormat="1" ht="20.25" customHeight="1" x14ac:dyDescent="0.25">
      <c r="A33" s="37"/>
      <c r="B33" s="38" t="s">
        <v>33</v>
      </c>
      <c r="C33" s="71">
        <f>C31+C32</f>
        <v>583039</v>
      </c>
      <c r="D33" s="71">
        <f t="shared" ref="D33:G33" si="2">D31+D32</f>
        <v>98812715.780000001</v>
      </c>
      <c r="E33" s="71">
        <f t="shared" si="2"/>
        <v>59889</v>
      </c>
      <c r="F33" s="71">
        <f t="shared" si="2"/>
        <v>55487</v>
      </c>
      <c r="G33" s="71">
        <f t="shared" si="2"/>
        <v>43314605.68</v>
      </c>
      <c r="H33" s="76"/>
      <c r="I33" s="76"/>
      <c r="J33" s="76"/>
    </row>
    <row r="34" spans="1:13" ht="17.25" customHeight="1" x14ac:dyDescent="0.25">
      <c r="A34" s="88" t="s">
        <v>53</v>
      </c>
      <c r="D34" s="90"/>
      <c r="H34" s="87"/>
      <c r="I34" s="87"/>
      <c r="J34" s="87"/>
    </row>
    <row r="35" spans="1:13" x14ac:dyDescent="0.25">
      <c r="H35" s="87"/>
      <c r="I35" s="87"/>
      <c r="J35" s="87"/>
    </row>
    <row r="36" spans="1:13" ht="15" x14ac:dyDescent="0.25">
      <c r="A36" s="105" t="s">
        <v>9</v>
      </c>
      <c r="B36" s="105"/>
      <c r="C36" s="105"/>
      <c r="H36" s="87"/>
      <c r="I36" s="87"/>
      <c r="J36" s="87"/>
    </row>
    <row r="37" spans="1:13" ht="14.25" x14ac:dyDescent="0.25">
      <c r="A37" s="104" t="s">
        <v>8</v>
      </c>
      <c r="B37" s="104"/>
      <c r="C37" s="104"/>
      <c r="H37" s="87"/>
      <c r="I37" s="87"/>
      <c r="J37" s="87"/>
    </row>
    <row r="38" spans="1:13" x14ac:dyDescent="0.25">
      <c r="H38" s="87"/>
      <c r="I38" s="87"/>
      <c r="J38" s="87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102"/>
      <c r="C60" s="102"/>
      <c r="D60" s="102"/>
      <c r="M60" s="12"/>
    </row>
    <row r="61" spans="2:13" x14ac:dyDescent="0.25">
      <c r="B61" s="91"/>
      <c r="C61" s="91"/>
      <c r="D61" s="91"/>
      <c r="M61" s="12"/>
    </row>
    <row r="62" spans="2:13" x14ac:dyDescent="0.25">
      <c r="B62" s="91"/>
      <c r="C62" s="91"/>
      <c r="D62" s="91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8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92" customFormat="1" ht="12.75" x14ac:dyDescent="0.25">
      <c r="A69" s="101" t="s">
        <v>40</v>
      </c>
      <c r="B69" s="101"/>
      <c r="M69" s="95"/>
    </row>
  </sheetData>
  <sortState xmlns:xlrd2="http://schemas.microsoft.com/office/spreadsheetml/2017/richdata2" ref="K47:M69">
    <sortCondition descending="1" ref="M47:M69"/>
  </sortState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A30" sqref="A30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73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68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94" t="s">
        <v>69</v>
      </c>
      <c r="C6" s="94" t="s">
        <v>70</v>
      </c>
      <c r="D6" s="94" t="s">
        <v>71</v>
      </c>
      <c r="E6" s="94" t="s">
        <v>72</v>
      </c>
      <c r="F6" s="56" t="str">
        <f>B6</f>
        <v>BFP/ GWP 
XII 2020</v>
      </c>
      <c r="G6" s="56" t="str">
        <f>C6</f>
        <v>BFP/ GWP
XII 2021</v>
      </c>
      <c r="H6" s="56" t="str">
        <f>D6</f>
        <v>Učešće/Share XII 2020</v>
      </c>
      <c r="I6" s="56" t="str">
        <f>E6</f>
        <v>Učešće/Share XII 2021</v>
      </c>
      <c r="J6" s="94" t="str">
        <f>B6</f>
        <v>BFP/ GWP 
XII 2020</v>
      </c>
      <c r="K6" s="94" t="str">
        <f>C6</f>
        <v>BFP/ GWP
XII 2021</v>
      </c>
      <c r="L6" s="94" t="str">
        <f>D6</f>
        <v>Učešće/Share XII 2020</v>
      </c>
      <c r="M6" s="94" t="str">
        <f>E6</f>
        <v>Učešće/Share XII 2021</v>
      </c>
      <c r="N6" s="94" t="s">
        <v>61</v>
      </c>
      <c r="O6" s="77"/>
    </row>
    <row r="7" spans="1:16" ht="14.25" customHeight="1" x14ac:dyDescent="0.2">
      <c r="A7" s="31" t="s">
        <v>0</v>
      </c>
      <c r="B7" s="29">
        <v>31963960</v>
      </c>
      <c r="C7" s="68">
        <v>33949651.979999997</v>
      </c>
      <c r="D7" s="24">
        <f>B7/$B$16</f>
        <v>0.43223440083040388</v>
      </c>
      <c r="E7" s="53">
        <f>C7/$C$16</f>
        <v>0.43083558292494434</v>
      </c>
      <c r="F7" s="60"/>
      <c r="G7" s="61"/>
      <c r="H7" s="61"/>
      <c r="I7" s="61"/>
      <c r="J7" s="55">
        <f>B7</f>
        <v>31963960</v>
      </c>
      <c r="K7" s="29">
        <f>C7</f>
        <v>33949651.979999997</v>
      </c>
      <c r="L7" s="24">
        <f t="shared" ref="L7:L15" si="0">J7/$J$16</f>
        <v>0.34122719518815675</v>
      </c>
      <c r="M7" s="24">
        <f t="shared" ref="M7:M16" si="1">K7/$K$16</f>
        <v>0.34357574034891075</v>
      </c>
      <c r="N7" s="32">
        <f>K7/J7*100</f>
        <v>106.21228402238019</v>
      </c>
      <c r="O7" s="78"/>
      <c r="P7" s="67"/>
    </row>
    <row r="8" spans="1:16" ht="14.25" customHeight="1" x14ac:dyDescent="0.2">
      <c r="A8" s="31" t="s">
        <v>50</v>
      </c>
      <c r="B8" s="29">
        <v>12837141</v>
      </c>
      <c r="C8" s="28">
        <v>14407061.99</v>
      </c>
      <c r="D8" s="24">
        <f>B8/$B$16</f>
        <v>0.17359094269015515</v>
      </c>
      <c r="E8" s="53">
        <f>C8/$C$16</f>
        <v>0.18283176965566819</v>
      </c>
      <c r="F8" s="60"/>
      <c r="G8" s="61"/>
      <c r="H8" s="61"/>
      <c r="I8" s="61"/>
      <c r="J8" s="55">
        <f t="shared" ref="J8:J11" si="2">B8</f>
        <v>12837141</v>
      </c>
      <c r="K8" s="29">
        <f>C8</f>
        <v>14407061.99</v>
      </c>
      <c r="L8" s="24">
        <f t="shared" si="0"/>
        <v>0.13704126828042865</v>
      </c>
      <c r="M8" s="24">
        <f t="shared" si="1"/>
        <v>0.14580170048231822</v>
      </c>
      <c r="N8" s="32">
        <f t="shared" ref="N8:N14" si="3">K8/J8*100</f>
        <v>112.22952205635195</v>
      </c>
      <c r="O8" s="78"/>
      <c r="P8" s="67"/>
    </row>
    <row r="9" spans="1:16" ht="14.25" customHeight="1" x14ac:dyDescent="0.2">
      <c r="A9" s="31" t="s">
        <v>59</v>
      </c>
      <c r="B9" s="29">
        <v>6342688</v>
      </c>
      <c r="C9" s="29">
        <v>7033116.9800000004</v>
      </c>
      <c r="D9" s="24">
        <f>B9/$B$16</f>
        <v>8.5769346080216358E-2</v>
      </c>
      <c r="E9" s="53">
        <f>C9/$C$16</f>
        <v>8.9253258196658095E-2</v>
      </c>
      <c r="F9" s="60"/>
      <c r="G9" s="61"/>
      <c r="H9" s="61"/>
      <c r="I9" s="61"/>
      <c r="J9" s="55">
        <f t="shared" si="2"/>
        <v>6342688</v>
      </c>
      <c r="K9" s="29">
        <f t="shared" ref="K9:K10" si="4">C9</f>
        <v>7033116.9800000004</v>
      </c>
      <c r="L9" s="24">
        <f t="shared" si="0"/>
        <v>6.7710560149417648E-2</v>
      </c>
      <c r="M9" s="24">
        <f t="shared" si="1"/>
        <v>7.1176233994608262E-2</v>
      </c>
      <c r="N9" s="32">
        <f t="shared" si="3"/>
        <v>110.88543185475939</v>
      </c>
      <c r="O9" s="78"/>
      <c r="P9" s="67"/>
    </row>
    <row r="10" spans="1:16" ht="14.25" customHeight="1" x14ac:dyDescent="0.2">
      <c r="A10" s="31" t="s">
        <v>1</v>
      </c>
      <c r="B10" s="29">
        <v>11737139</v>
      </c>
      <c r="C10" s="28">
        <v>12099439.43</v>
      </c>
      <c r="D10" s="24">
        <f>B10/$B$16</f>
        <v>0.15871610536141847</v>
      </c>
      <c r="E10" s="53">
        <f>C10/$C$16</f>
        <v>0.15354705382429393</v>
      </c>
      <c r="F10" s="60"/>
      <c r="G10" s="61"/>
      <c r="H10" s="61"/>
      <c r="I10" s="61"/>
      <c r="J10" s="55">
        <f t="shared" si="2"/>
        <v>11737139</v>
      </c>
      <c r="K10" s="29">
        <f t="shared" si="4"/>
        <v>12099439.43</v>
      </c>
      <c r="L10" s="24">
        <f t="shared" si="0"/>
        <v>0.12529833664237869</v>
      </c>
      <c r="M10" s="24">
        <f t="shared" si="1"/>
        <v>0.1224482024857874</v>
      </c>
      <c r="N10" s="32">
        <f t="shared" si="3"/>
        <v>103.08678656698196</v>
      </c>
      <c r="O10" s="78"/>
      <c r="P10" s="67"/>
    </row>
    <row r="11" spans="1:16" ht="15.6" customHeight="1" x14ac:dyDescent="0.2">
      <c r="A11" s="31" t="s">
        <v>2</v>
      </c>
      <c r="B11" s="47">
        <v>11069595</v>
      </c>
      <c r="C11" s="48">
        <v>11310284.08</v>
      </c>
      <c r="D11" s="49">
        <f>B11/$B$16</f>
        <v>0.14968920503780617</v>
      </c>
      <c r="E11" s="54">
        <f>C11/$C$16</f>
        <v>0.14353233539843546</v>
      </c>
      <c r="F11" s="60"/>
      <c r="G11" s="61"/>
      <c r="H11" s="62"/>
      <c r="I11" s="62"/>
      <c r="J11" s="55">
        <f t="shared" si="2"/>
        <v>11069595</v>
      </c>
      <c r="K11" s="29">
        <f>C11</f>
        <v>11310284.08</v>
      </c>
      <c r="L11" s="24">
        <f t="shared" si="0"/>
        <v>0.11817205545617139</v>
      </c>
      <c r="M11" s="24">
        <f t="shared" si="1"/>
        <v>0.11446182802202909</v>
      </c>
      <c r="N11" s="32">
        <f t="shared" si="3"/>
        <v>102.17432598030913</v>
      </c>
      <c r="O11" s="78"/>
      <c r="P11" s="67"/>
    </row>
    <row r="12" spans="1:16" ht="14.45" customHeight="1" x14ac:dyDescent="0.2">
      <c r="A12" s="45" t="s">
        <v>5</v>
      </c>
      <c r="B12" s="52"/>
      <c r="C12" s="52"/>
      <c r="D12" s="52"/>
      <c r="E12" s="52"/>
      <c r="F12" s="57">
        <v>4285070</v>
      </c>
      <c r="G12" s="58">
        <v>4628911.7299999995</v>
      </c>
      <c r="H12" s="59">
        <f>F12/$F$16</f>
        <v>0.21726237752952526</v>
      </c>
      <c r="I12" s="59">
        <f>G12/$G$16</f>
        <v>0.23129338019047155</v>
      </c>
      <c r="J12" s="30">
        <f t="shared" ref="J12:K15" si="5">F12</f>
        <v>4285070</v>
      </c>
      <c r="K12" s="29">
        <f t="shared" si="5"/>
        <v>4628911.7299999995</v>
      </c>
      <c r="L12" s="24">
        <f t="shared" si="0"/>
        <v>4.5744720531652364E-2</v>
      </c>
      <c r="M12" s="24">
        <f t="shared" si="1"/>
        <v>4.6845304204632593E-2</v>
      </c>
      <c r="N12" s="32">
        <f t="shared" si="3"/>
        <v>108.0241800017269</v>
      </c>
      <c r="O12" s="78"/>
      <c r="P12" s="67"/>
    </row>
    <row r="13" spans="1:16" ht="14.25" customHeight="1" x14ac:dyDescent="0.2">
      <c r="A13" s="45" t="s">
        <v>54</v>
      </c>
      <c r="B13" s="52"/>
      <c r="C13" s="52"/>
      <c r="D13" s="52"/>
      <c r="E13" s="52"/>
      <c r="F13" s="46">
        <v>5201757</v>
      </c>
      <c r="G13" s="58">
        <v>6463551.5500000007</v>
      </c>
      <c r="H13" s="25">
        <f>F13/$F$16</f>
        <v>0.26374040404260624</v>
      </c>
      <c r="I13" s="25">
        <f>G13/$G$16</f>
        <v>0.32296504518457558</v>
      </c>
      <c r="J13" s="30">
        <f t="shared" si="5"/>
        <v>5201757</v>
      </c>
      <c r="K13" s="29">
        <f t="shared" si="5"/>
        <v>6463551.5500000007</v>
      </c>
      <c r="L13" s="24">
        <f t="shared" si="0"/>
        <v>5.55306961703231E-2</v>
      </c>
      <c r="M13" s="24">
        <f t="shared" si="1"/>
        <v>6.5412143558433028E-2</v>
      </c>
      <c r="N13" s="32">
        <f t="shared" si="3"/>
        <v>124.25708371229184</v>
      </c>
      <c r="O13" s="78"/>
      <c r="P13" s="67"/>
    </row>
    <row r="14" spans="1:16" ht="14.25" customHeight="1" x14ac:dyDescent="0.2">
      <c r="A14" s="45" t="s">
        <v>3</v>
      </c>
      <c r="B14" s="52"/>
      <c r="C14" s="52"/>
      <c r="D14" s="52"/>
      <c r="E14" s="52"/>
      <c r="F14" s="46">
        <v>1873159</v>
      </c>
      <c r="G14" s="30">
        <v>1843944.9</v>
      </c>
      <c r="H14" s="25">
        <f>F14/$F$16</f>
        <v>9.4973239137476878E-2</v>
      </c>
      <c r="I14" s="25">
        <f>G14/$G$16</f>
        <v>9.2136613027611364E-2</v>
      </c>
      <c r="J14" s="30">
        <f t="shared" si="5"/>
        <v>1873159</v>
      </c>
      <c r="K14" s="29">
        <f t="shared" si="5"/>
        <v>1843944.9</v>
      </c>
      <c r="L14" s="24">
        <f t="shared" si="0"/>
        <v>1.9996670991687279E-2</v>
      </c>
      <c r="M14" s="24">
        <f t="shared" si="1"/>
        <v>1.866100820571941E-2</v>
      </c>
      <c r="N14" s="75">
        <f t="shared" si="3"/>
        <v>98.440383331046647</v>
      </c>
      <c r="O14" s="78"/>
      <c r="P14" s="67"/>
    </row>
    <row r="15" spans="1:16" ht="14.25" customHeight="1" x14ac:dyDescent="0.2">
      <c r="A15" s="45" t="s">
        <v>4</v>
      </c>
      <c r="B15" s="52"/>
      <c r="C15" s="52"/>
      <c r="D15" s="52"/>
      <c r="E15" s="52"/>
      <c r="F15" s="46">
        <v>8363033</v>
      </c>
      <c r="G15" s="30">
        <v>7076753.1399999997</v>
      </c>
      <c r="H15" s="25">
        <f>F15/$F$16</f>
        <v>0.42402397929039159</v>
      </c>
      <c r="I15" s="25">
        <f>G15/$G$16</f>
        <v>0.35360496159734145</v>
      </c>
      <c r="J15" s="30">
        <f t="shared" si="5"/>
        <v>8363033</v>
      </c>
      <c r="K15" s="29">
        <f t="shared" si="5"/>
        <v>7076753.1399999997</v>
      </c>
      <c r="L15" s="24">
        <f t="shared" si="0"/>
        <v>8.9278496589784123E-2</v>
      </c>
      <c r="M15" s="24">
        <f t="shared" si="1"/>
        <v>7.1617838697561192E-2</v>
      </c>
      <c r="N15" s="32">
        <f>K15/J15*100</f>
        <v>84.619457318893751</v>
      </c>
      <c r="O15" s="78"/>
      <c r="P15" s="67"/>
    </row>
    <row r="16" spans="1:16" s="12" customFormat="1" ht="18.2" customHeight="1" x14ac:dyDescent="0.2">
      <c r="A16" s="33" t="s">
        <v>49</v>
      </c>
      <c r="B16" s="50">
        <f>SUM(B7:B15)</f>
        <v>73950523</v>
      </c>
      <c r="C16" s="50">
        <f>SUM(C7:C15)</f>
        <v>78799554.459999993</v>
      </c>
      <c r="D16" s="51">
        <f>B16/B16</f>
        <v>1</v>
      </c>
      <c r="E16" s="51">
        <f>C16/C16</f>
        <v>1</v>
      </c>
      <c r="F16" s="40">
        <f>SUM(F7:F15)</f>
        <v>19723019</v>
      </c>
      <c r="G16" s="40">
        <f>SUM(G7:G15)</f>
        <v>20013161.32</v>
      </c>
      <c r="H16" s="34">
        <f>SUM(H7:H15)</f>
        <v>1</v>
      </c>
      <c r="I16" s="34">
        <f t="shared" ref="I16" si="6">G16/$G$16</f>
        <v>1</v>
      </c>
      <c r="J16" s="40">
        <f>SUM(J7:J15)</f>
        <v>93673542</v>
      </c>
      <c r="K16" s="40">
        <f>SUM(K7:K15)</f>
        <v>98812715.780000001</v>
      </c>
      <c r="L16" s="39">
        <f>J16/J16</f>
        <v>1</v>
      </c>
      <c r="M16" s="39">
        <f t="shared" si="1"/>
        <v>1</v>
      </c>
      <c r="N16" s="35">
        <f>K16/J16*100</f>
        <v>105.48625969540043</v>
      </c>
      <c r="O16" s="78"/>
      <c r="P16" s="67"/>
    </row>
    <row r="17" spans="1:15" ht="24.75" customHeight="1" x14ac:dyDescent="0.2">
      <c r="A17" s="2" t="s">
        <v>52</v>
      </c>
      <c r="B17" s="23"/>
      <c r="C17" s="73"/>
      <c r="D17" s="79"/>
      <c r="E17" s="73"/>
      <c r="F17" s="73"/>
      <c r="G17" s="73"/>
      <c r="H17" s="79"/>
      <c r="I17" s="74"/>
      <c r="J17" s="74"/>
      <c r="K17" s="73"/>
      <c r="L17" s="79"/>
      <c r="O17" s="77"/>
    </row>
    <row r="18" spans="1:15" ht="12" x14ac:dyDescent="0.2">
      <c r="A18" s="8"/>
      <c r="D18" s="67"/>
      <c r="O18" s="77"/>
    </row>
    <row r="19" spans="1:15" ht="12" x14ac:dyDescent="0.2">
      <c r="A19" s="8"/>
      <c r="C19" s="67"/>
      <c r="G19" s="67"/>
    </row>
    <row r="20" spans="1:15" ht="12" x14ac:dyDescent="0.2">
      <c r="A20" s="44" t="s">
        <v>39</v>
      </c>
      <c r="B20" s="69"/>
      <c r="C20" s="70"/>
      <c r="D20" s="70"/>
      <c r="E20" s="70"/>
      <c r="F20" s="69"/>
      <c r="G20" s="70"/>
      <c r="H20" s="70"/>
      <c r="I20" s="70"/>
      <c r="J20" s="69"/>
      <c r="K20" s="70"/>
      <c r="L20" s="70"/>
      <c r="M20" s="70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Nurkovic</cp:lastModifiedBy>
  <cp:lastPrinted>2020-01-23T12:37:07Z</cp:lastPrinted>
  <dcterms:created xsi:type="dcterms:W3CDTF">2018-02-21T07:14:25Z</dcterms:created>
  <dcterms:modified xsi:type="dcterms:W3CDTF">2022-01-19T07:22:30Z</dcterms:modified>
</cp:coreProperties>
</file>