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 Bosnjak\OneDrive\Desktop\Mjesečni izvještaji\Mjesečni 2023\"/>
    </mc:Choice>
  </mc:AlternateContent>
  <xr:revisionPtr revIDLastSave="0" documentId="13_ncr:1_{A7495E46-EA1F-4033-A38E-63074EE3D83D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3" l="1"/>
  <c r="K8" i="3" l="1"/>
  <c r="H6" i="3" l="1"/>
  <c r="I6" i="3" l="1"/>
  <c r="M6" i="3"/>
  <c r="L6" i="3"/>
  <c r="K6" i="3"/>
  <c r="J6" i="3"/>
  <c r="G6" i="3"/>
  <c r="F6" i="3"/>
  <c r="F16" i="3" l="1"/>
  <c r="G16" i="3" l="1"/>
  <c r="C31" i="1" l="1"/>
  <c r="F31" i="1" l="1"/>
  <c r="F32" i="1"/>
  <c r="F33" i="1" l="1"/>
  <c r="K7" i="3" l="1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15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<sst xmlns="http://schemas.openxmlformats.org/spreadsheetml/2006/main" count="81" uniqueCount="76">
  <si>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</si>
  <si>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</si>
  <si>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</si>
  <si>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</si>
  <si>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</si>
  <si>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</si>
  <si>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</si>
  <si>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</si>
  <si>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</si>
  <si>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</si>
  <si>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</si>
  <si>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</si>
  <si>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</si>
  <si>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</si>
  <si>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</si>
  <si>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</si>
  <si>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</si>
  <si>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</si>
  <si>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</si>
  <si>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</si>
  <si>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</si>
  <si>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</si>
  <si>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</si>
  <si>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</si>
  <si>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</si>
  <si>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</si>
  <si>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</si>
  <si>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</si>
  <si>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</si>
  <si>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</si>
  <si>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</si>
  <si>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</si>
  <si>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</si>
  <si>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</si>
  <si>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</si>
  <si>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</si>
  <si>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</si>
  <si>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</si>
  <si>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</si>
  <si>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</si>
  <si>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</si>
  <si>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</si>
  <si>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</si>
  <si>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</si>
  <si>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</si>
  <si>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</si>
  <si>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</si>
  <si>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</si>
  <si>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</si>
  <si>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</si>
  <si>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</si>
  <si>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</si>
  <si>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</si>
  <si>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</si>
  <si>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</si>
  <si>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</si>
  <si>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</si>
  <si>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</si>
  <si>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</si>
  <si>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</si>
  <si>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</si>
  <si>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</si>
  <si>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Učešće/Share I 2022</t>
  </si>
  <si>
    <t>za period od 1. januara do 31. januara 2023. godine</t>
  </si>
  <si>
    <t>2for the period 1 January - 31 January 2023</t>
  </si>
  <si>
    <t>Februar, 2023. godine                                                                                     verzija 01</t>
  </si>
  <si>
    <t>February 2023                                                                                           version 01</t>
  </si>
  <si>
    <t>Tablela 1: Podaci o osiguranju za period od 1. januara do 31. januara 2023. godine</t>
  </si>
  <si>
    <t>Table 1: Insurance data for the period 1 January - 31 January 2023</t>
  </si>
  <si>
    <t>Tablela 2: Bruto fakturisana premija za period od 1. januara do 31. januara 2023. godine</t>
  </si>
  <si>
    <t>Table 2: Gross Written Premium for the period 1 January - 31 January 2023</t>
  </si>
  <si>
    <t>Tabela 1: Podaci o osiguranju za period od 1. januara do 31. januara 2023. godine</t>
  </si>
  <si>
    <t>Tabela 2: Bruto fakturisana premija za period od 1. januara do 31. januara 2023. godine</t>
  </si>
  <si>
    <t>BFP/ GWP 
I 2022</t>
  </si>
  <si>
    <t>BFP/ GWP
I 2023</t>
  </si>
  <si>
    <t>Učešće/Share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</si>
</sst>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8" fontId="26" fillId="0" borderId="0">
      <protection locked="0"/>
    </xf>
    <xf numFmtId="169" fontId="26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2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7" fontId="33" fillId="37" borderId="11" xfId="6" applyNumberFormat="1" applyFont="1" applyFill="1" applyBorder="1" applyAlignment="1">
      <alignment horizontal="right" vertical="center" wrapText="1"/>
    </xf>
    <xf numFmtId="167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2" fontId="31" fillId="39" borderId="0" xfId="0" applyNumberFormat="1" applyFont="1" applyFill="1"/>
    <xf numFmtId="164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vertical="center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6722395479696"/>
          <c:y val="0.14129929019657386"/>
          <c:w val="0.5652410570118187"/>
          <c:h val="0.795416790341208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D6-42E6-9715-69DE5B2AB8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D6-42E6-9715-69DE5B2AB8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D6-42E6-9715-69DE5B2AB8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6D6-42E6-9715-69DE5B2AB8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6D6-42E6-9715-69DE5B2AB8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6D6-42E6-9715-69DE5B2AB81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6D6-42E6-9715-69DE5B2AB81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6D6-42E6-9715-69DE5B2AB81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6D6-42E6-9715-69DE5B2AB815}"/>
              </c:ext>
            </c:extLst>
          </c:dPt>
          <c:dLbls>
            <c:dLbl>
              <c:idx val="0"/>
              <c:layout>
                <c:manualLayout>
                  <c:x val="-5.5609693121220799E-2"/>
                  <c:y val="0.1249450793931175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D6-42E6-9715-69DE5B2AB815}"/>
                </c:ext>
              </c:extLst>
            </c:dLbl>
            <c:dLbl>
              <c:idx val="1"/>
              <c:layout>
                <c:manualLayout>
                  <c:x val="-6.6372859531779668E-2"/>
                  <c:y val="-0.1618606710319930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D6-42E6-9715-69DE5B2AB815}"/>
                </c:ext>
              </c:extLst>
            </c:dLbl>
            <c:dLbl>
              <c:idx val="2"/>
              <c:layout>
                <c:manualLayout>
                  <c:x val="4.664038777908841E-2"/>
                  <c:y val="-0.1277847402884156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D6-42E6-9715-69DE5B2AB815}"/>
                </c:ext>
              </c:extLst>
            </c:dLbl>
            <c:dLbl>
              <c:idx val="3"/>
              <c:layout>
                <c:manualLayout>
                  <c:x val="7.5342164873912043E-2"/>
                  <c:y val="-5.963287880126073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D6-42E6-9715-69DE5B2AB815}"/>
                </c:ext>
              </c:extLst>
            </c:dLbl>
            <c:dLbl>
              <c:idx val="4"/>
              <c:layout>
                <c:manualLayout>
                  <c:x val="6.6372859531779668E-2"/>
                  <c:y val="2.555694805768318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D6-42E6-9715-69DE5B2AB815}"/>
                </c:ext>
              </c:extLst>
            </c:dLbl>
            <c:dLbl>
              <c:idx val="5"/>
              <c:layout>
                <c:manualLayout>
                  <c:x val="6.9960581668632615E-2"/>
                  <c:y val="5.395355701066437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D6-42E6-9715-69DE5B2AB815}"/>
                </c:ext>
              </c:extLst>
            </c:dLbl>
            <c:dLbl>
              <c:idx val="6"/>
              <c:layout>
                <c:manualLayout>
                  <c:x val="5.3815832052794318E-2"/>
                  <c:y val="7.667084417304943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6D6-42E6-9715-69DE5B2AB815}"/>
                </c:ext>
              </c:extLst>
            </c:dLbl>
            <c:dLbl>
              <c:idx val="7"/>
              <c:layout>
                <c:manualLayout>
                  <c:x val="4.3052665642235456E-2"/>
                  <c:y val="9.370880954483810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D6-42E6-9715-69DE5B2AB815}"/>
                </c:ext>
              </c:extLst>
            </c:dLbl>
            <c:dLbl>
              <c:idx val="8"/>
              <c:layout>
                <c:manualLayout>
                  <c:x val="6.6372859531779668E-2"/>
                  <c:y val="0.1164260967072231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29826881106986"/>
                      <c:h val="0.100225943097220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6D6-42E6-9715-69DE5B2AB81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[1]A1!$M$97:$M$105</c:f>
              <c:strCache>
                <c:ptCount val="9"/>
                <c:pt idx="0">
                  <c:v>9</c:v>
                </c:pt>
                <c:pt idx="1">
                  <c:v>10</c:v>
                </c:pt>
                <c:pt idx="2">
                  <c:v>20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13</c:v>
                </c:pt>
                <c:pt idx="8">
                  <c:v> Ostalo (manje od 3%)/
Others (less thaan 3%)</c:v>
                </c:pt>
              </c:strCache>
            </c:strRef>
          </c:cat>
          <c:val>
            <c:numRef>
              <c:f>[1]A1!$N$97:$N$105</c:f>
              <c:numCache>
                <c:formatCode>#,##0</c:formatCode>
                <c:ptCount val="9"/>
                <c:pt idx="0">
                  <c:v>3439183.04</c:v>
                </c:pt>
                <c:pt idx="1">
                  <c:v>2903333.29</c:v>
                </c:pt>
                <c:pt idx="2">
                  <c:v>1423276.5</c:v>
                </c:pt>
                <c:pt idx="3">
                  <c:v>1345090.83</c:v>
                </c:pt>
                <c:pt idx="4">
                  <c:v>670949.35</c:v>
                </c:pt>
                <c:pt idx="5">
                  <c:v>642050.93999999994</c:v>
                </c:pt>
                <c:pt idx="6">
                  <c:v>492217.8</c:v>
                </c:pt>
                <c:pt idx="7">
                  <c:v>418173.43000000005</c:v>
                </c:pt>
                <c:pt idx="8">
                  <c:v>922575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D6-42E6-9715-69DE5B2AB81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69850</xdr:rowOff>
    </xdr:from>
    <xdr:to>
      <xdr:col>3</xdr:col>
      <xdr:colOff>1462797</xdr:colOff>
      <xdr:row>64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0C154F-D671-4D2D-8E87-4FF0AF440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rjana%20Bosnjak\OneDrive\Desktop\Mjese&#269;ni%20izvje&#353;taji\Mjese&#269;ni%202023\Analiza%201%202023.xlsx" TargetMode="External"/><Relationship Id="rId1" Type="http://schemas.openxmlformats.org/officeDocument/2006/relationships/externalLinkPath" Target="Analiza%20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držaj"/>
      <sheetName val="A1"/>
      <sheetName val="A2"/>
      <sheetName val="A3"/>
      <sheetName val="A4"/>
      <sheetName val="Sheet1"/>
    </sheetNames>
    <sheetDataSet>
      <sheetData sheetId="0"/>
      <sheetData sheetId="1">
        <row r="97">
          <cell r="M97">
            <v>9</v>
          </cell>
          <cell r="N97">
            <v>3439183.04</v>
          </cell>
        </row>
        <row r="98">
          <cell r="M98">
            <v>10</v>
          </cell>
          <cell r="N98">
            <v>2903333.29</v>
          </cell>
        </row>
        <row r="99">
          <cell r="M99">
            <v>20</v>
          </cell>
          <cell r="N99">
            <v>1423276.5</v>
          </cell>
        </row>
        <row r="100">
          <cell r="M100">
            <v>1</v>
          </cell>
          <cell r="N100">
            <v>1345090.83</v>
          </cell>
        </row>
        <row r="101">
          <cell r="M101">
            <v>2</v>
          </cell>
          <cell r="N101">
            <v>670949.35</v>
          </cell>
        </row>
        <row r="102">
          <cell r="M102">
            <v>8</v>
          </cell>
          <cell r="N102">
            <v>642050.93999999994</v>
          </cell>
        </row>
        <row r="103">
          <cell r="M103">
            <v>3</v>
          </cell>
          <cell r="N103">
            <v>492217.8</v>
          </cell>
        </row>
        <row r="104">
          <cell r="M104">
            <v>13</v>
          </cell>
          <cell r="N104">
            <v>418173.43000000005</v>
          </cell>
        </row>
        <row r="105">
          <cell r="M105" t="str">
            <v xml:space="preserve"> Ostalo (manje od 3%)/
Others (less thaan 3%)</v>
          </cell>
          <cell r="N105">
            <v>922575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opLeftCell="A15" zoomScale="120" zoomScaleNormal="120" workbookViewId="0">
      <selection activeCell="A24" sqref="A24"/>
    </sheetView>
  </sheetViews>
  <sheetFormatPr defaultRowHeight="14.5" x14ac:dyDescent="0.35"/>
  <cols>
    <col min="1" max="1" width="100" style="17" customWidth="1"/>
  </cols>
  <sheetData>
    <row r="7" spans="1:1" ht="15.75" customHeight="1" x14ac:dyDescent="0.35">
      <c r="A7" s="21" t="s">
        <v>6</v>
      </c>
    </row>
    <row r="8" spans="1:1" ht="15.75" customHeight="1" x14ac:dyDescent="0.35">
      <c r="A8" s="22"/>
    </row>
    <row r="9" spans="1:1" ht="15.75" customHeight="1" x14ac:dyDescent="0.35">
      <c r="A9" s="21" t="s">
        <v>7</v>
      </c>
    </row>
    <row r="10" spans="1:1" ht="15.75" customHeight="1" x14ac:dyDescent="0.35"/>
    <row r="11" spans="1:1" ht="15.75" customHeight="1" x14ac:dyDescent="0.35"/>
    <row r="12" spans="1:1" x14ac:dyDescent="0.35">
      <c r="A12" s="18" t="s">
        <v>41</v>
      </c>
    </row>
    <row r="13" spans="1:1" x14ac:dyDescent="0.35">
      <c r="A13" s="18" t="s">
        <v>63</v>
      </c>
    </row>
    <row r="14" spans="1:1" x14ac:dyDescent="0.35">
      <c r="A14" s="19"/>
    </row>
    <row r="15" spans="1:1" x14ac:dyDescent="0.35">
      <c r="A15" s="19"/>
    </row>
    <row r="16" spans="1:1" x14ac:dyDescent="0.35">
      <c r="A16" s="20" t="s">
        <v>42</v>
      </c>
    </row>
    <row r="17" spans="1:1" x14ac:dyDescent="0.35">
      <c r="A17" s="20" t="s">
        <v>64</v>
      </c>
    </row>
    <row r="22" spans="1:1" x14ac:dyDescent="0.35">
      <c r="A22" s="65" t="s">
        <v>65</v>
      </c>
    </row>
    <row r="23" spans="1:1" x14ac:dyDescent="0.35">
      <c r="A23" s="66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796875" defaultRowHeight="12.5" x14ac:dyDescent="0.25"/>
  <cols>
    <col min="1" max="1" width="79.81640625" style="3" customWidth="1"/>
    <col min="2" max="16384" width="9.1796875" style="3"/>
  </cols>
  <sheetData>
    <row r="2" spans="1:1" ht="13" x14ac:dyDescent="0.25">
      <c r="A2" s="43" t="s">
        <v>51</v>
      </c>
    </row>
    <row r="5" spans="1:1" s="4" customFormat="1" x14ac:dyDescent="0.25">
      <c r="A5" s="1" t="s">
        <v>67</v>
      </c>
    </row>
    <row r="6" spans="1:1" s="5" customFormat="1" ht="13" x14ac:dyDescent="0.3">
      <c r="A6" s="63" t="s">
        <v>68</v>
      </c>
    </row>
    <row r="7" spans="1:1" s="4" customFormat="1" x14ac:dyDescent="0.25">
      <c r="A7" s="1" t="s">
        <v>9</v>
      </c>
    </row>
    <row r="8" spans="1:1" s="5" customFormat="1" ht="13" x14ac:dyDescent="0.3">
      <c r="A8" s="6" t="s">
        <v>8</v>
      </c>
    </row>
    <row r="9" spans="1:1" s="4" customFormat="1" x14ac:dyDescent="0.25">
      <c r="A9" s="64" t="s">
        <v>69</v>
      </c>
    </row>
    <row r="10" spans="1:1" s="93" customFormat="1" ht="13" x14ac:dyDescent="0.3">
      <c r="A10" s="63" t="s">
        <v>70</v>
      </c>
    </row>
    <row r="59" spans="1:1" x14ac:dyDescent="0.25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69"/>
  <sheetViews>
    <sheetView showGridLines="0" tabSelected="1" topLeftCell="A22" zoomScaleNormal="100" workbookViewId="0">
      <selection activeCell="F8" sqref="F8:F30"/>
    </sheetView>
  </sheetViews>
  <sheetFormatPr defaultColWidth="9.1796875" defaultRowHeight="10" x14ac:dyDescent="0.35"/>
  <cols>
    <col min="1" max="1" width="5" style="88" customWidth="1"/>
    <col min="2" max="2" width="37.453125" style="88" customWidth="1"/>
    <col min="3" max="3" width="13.453125" style="88" bestFit="1" customWidth="1"/>
    <col min="4" max="4" width="22.1796875" style="88" customWidth="1"/>
    <col min="5" max="5" width="14.81640625" style="88" bestFit="1" customWidth="1"/>
    <col min="6" max="6" width="8.1796875" style="88" customWidth="1"/>
    <col min="7" max="7" width="10.26953125" style="88" customWidth="1"/>
    <col min="8" max="12" width="9.1796875" style="88"/>
    <col min="13" max="13" width="10" style="88" bestFit="1" customWidth="1"/>
    <col min="14" max="16384" width="9.1796875" style="88"/>
  </cols>
  <sheetData>
    <row r="2" spans="1:10" s="83" customFormat="1" ht="14" x14ac:dyDescent="0.35">
      <c r="A2" s="81" t="s">
        <v>71</v>
      </c>
      <c r="B2" s="81"/>
      <c r="C2" s="81"/>
      <c r="D2" s="81"/>
      <c r="E2" s="82"/>
      <c r="F2" s="82"/>
      <c r="G2" s="82"/>
    </row>
    <row r="3" spans="1:10" s="85" customFormat="1" ht="14.5" x14ac:dyDescent="0.35">
      <c r="A3" s="96" t="s">
        <v>68</v>
      </c>
      <c r="B3" s="96"/>
      <c r="C3" s="96"/>
      <c r="D3" s="96"/>
      <c r="E3" s="84"/>
      <c r="F3" s="84"/>
      <c r="G3" s="84"/>
    </row>
    <row r="5" spans="1:10" s="86" customFormat="1" ht="16.5" customHeight="1" x14ac:dyDescent="0.35">
      <c r="A5" s="99" t="s">
        <v>10</v>
      </c>
      <c r="B5" s="99" t="s">
        <v>47</v>
      </c>
      <c r="C5" s="105" t="s">
        <v>48</v>
      </c>
      <c r="D5" s="105"/>
      <c r="E5" s="104" t="s">
        <v>38</v>
      </c>
      <c r="F5" s="104"/>
      <c r="G5" s="104"/>
    </row>
    <row r="6" spans="1:10" s="10" customFormat="1" ht="23.25" customHeight="1" x14ac:dyDescent="0.35">
      <c r="A6" s="99"/>
      <c r="B6" s="99"/>
      <c r="C6" s="103" t="s">
        <v>58</v>
      </c>
      <c r="D6" s="103" t="s">
        <v>60</v>
      </c>
      <c r="E6" s="103" t="s">
        <v>43</v>
      </c>
      <c r="F6" s="102" t="s">
        <v>46</v>
      </c>
      <c r="G6" s="102"/>
    </row>
    <row r="7" spans="1:10" ht="21" x14ac:dyDescent="0.35">
      <c r="A7" s="99"/>
      <c r="B7" s="99"/>
      <c r="C7" s="103"/>
      <c r="D7" s="103"/>
      <c r="E7" s="103"/>
      <c r="F7" s="80" t="s">
        <v>45</v>
      </c>
      <c r="G7" s="80" t="s">
        <v>44</v>
      </c>
      <c r="H7" s="87"/>
      <c r="I7" s="87"/>
      <c r="J7" s="87"/>
    </row>
    <row r="8" spans="1:10" s="11" customFormat="1" ht="20.5" x14ac:dyDescent="0.35">
      <c r="A8" s="36">
        <v>1</v>
      </c>
      <c r="B8" s="26" t="s">
        <v>11</v>
      </c>
      <c r="C8" s="41">
        <v>43754</v>
      </c>
      <c r="D8" s="41">
        <v>1345090.83</v>
      </c>
      <c r="E8" s="72">
        <v>1305</v>
      </c>
      <c r="F8" s="41">
        <v>633</v>
      </c>
      <c r="G8" s="41">
        <v>384337.89</v>
      </c>
      <c r="H8" s="89"/>
      <c r="I8" s="76"/>
      <c r="J8" s="76"/>
    </row>
    <row r="9" spans="1:10" s="11" customFormat="1" ht="20.5" x14ac:dyDescent="0.35">
      <c r="A9" s="36">
        <v>2</v>
      </c>
      <c r="B9" s="26" t="s">
        <v>12</v>
      </c>
      <c r="C9" s="41">
        <v>13071</v>
      </c>
      <c r="D9" s="41">
        <v>670949.35</v>
      </c>
      <c r="E9" s="72">
        <v>3168</v>
      </c>
      <c r="F9" s="41">
        <v>2005</v>
      </c>
      <c r="G9" s="41">
        <v>126499.11</v>
      </c>
      <c r="H9" s="76"/>
      <c r="I9" s="76"/>
      <c r="J9" s="76"/>
    </row>
    <row r="10" spans="1:10" s="11" customFormat="1" ht="20.5" x14ac:dyDescent="0.35">
      <c r="A10" s="36">
        <v>3</v>
      </c>
      <c r="B10" s="26" t="s">
        <v>13</v>
      </c>
      <c r="C10" s="41">
        <v>16924</v>
      </c>
      <c r="D10" s="41">
        <v>492217.8</v>
      </c>
      <c r="E10" s="72">
        <v>568</v>
      </c>
      <c r="F10" s="41">
        <v>326</v>
      </c>
      <c r="G10" s="41">
        <v>228975.66999999998</v>
      </c>
      <c r="H10" s="76"/>
      <c r="I10" s="76"/>
      <c r="J10" s="76"/>
    </row>
    <row r="11" spans="1:10" s="11" customFormat="1" ht="20.5" x14ac:dyDescent="0.35">
      <c r="A11" s="36">
        <v>4</v>
      </c>
      <c r="B11" s="26" t="s">
        <v>14</v>
      </c>
      <c r="C11" s="41">
        <v>2</v>
      </c>
      <c r="D11" s="41">
        <v>0</v>
      </c>
      <c r="E11" s="72">
        <v>0</v>
      </c>
      <c r="F11" s="41">
        <v>0</v>
      </c>
      <c r="G11" s="41">
        <v>0</v>
      </c>
      <c r="H11" s="76"/>
      <c r="I11" s="76"/>
      <c r="J11" s="76"/>
    </row>
    <row r="12" spans="1:10" s="11" customFormat="1" ht="20.5" x14ac:dyDescent="0.35">
      <c r="A12" s="36">
        <v>5</v>
      </c>
      <c r="B12" s="26" t="s">
        <v>15</v>
      </c>
      <c r="C12" s="41">
        <v>11</v>
      </c>
      <c r="D12" s="41">
        <v>106.02</v>
      </c>
      <c r="E12" s="72">
        <v>1</v>
      </c>
      <c r="F12" s="42">
        <v>0</v>
      </c>
      <c r="G12" s="42">
        <v>0</v>
      </c>
      <c r="H12" s="76"/>
      <c r="I12" s="76"/>
      <c r="J12" s="76"/>
    </row>
    <row r="13" spans="1:10" s="11" customFormat="1" ht="20.5" x14ac:dyDescent="0.35">
      <c r="A13" s="36">
        <v>6</v>
      </c>
      <c r="B13" s="26" t="s">
        <v>16</v>
      </c>
      <c r="C13" s="41">
        <v>42</v>
      </c>
      <c r="D13" s="41">
        <v>264676.43</v>
      </c>
      <c r="E13" s="72">
        <v>2</v>
      </c>
      <c r="F13" s="41">
        <v>0</v>
      </c>
      <c r="G13" s="41">
        <v>0</v>
      </c>
      <c r="H13" s="76"/>
      <c r="I13" s="76"/>
      <c r="J13" s="76"/>
    </row>
    <row r="14" spans="1:10" s="11" customFormat="1" ht="20.5" x14ac:dyDescent="0.35">
      <c r="A14" s="36">
        <v>7</v>
      </c>
      <c r="B14" s="26" t="s">
        <v>17</v>
      </c>
      <c r="C14" s="41">
        <v>82</v>
      </c>
      <c r="D14" s="41">
        <v>212783.71</v>
      </c>
      <c r="E14" s="72">
        <v>30</v>
      </c>
      <c r="F14" s="41">
        <v>28</v>
      </c>
      <c r="G14" s="41">
        <v>2781.16</v>
      </c>
      <c r="H14" s="76"/>
      <c r="I14" s="76"/>
      <c r="J14" s="76"/>
    </row>
    <row r="15" spans="1:10" s="11" customFormat="1" ht="20.5" x14ac:dyDescent="0.35">
      <c r="A15" s="36">
        <v>8</v>
      </c>
      <c r="B15" s="26" t="s">
        <v>18</v>
      </c>
      <c r="C15" s="41">
        <v>36720</v>
      </c>
      <c r="D15" s="41">
        <v>642050.93999999994</v>
      </c>
      <c r="E15" s="72">
        <v>96</v>
      </c>
      <c r="F15" s="41">
        <v>17</v>
      </c>
      <c r="G15" s="41">
        <v>20707.79</v>
      </c>
      <c r="H15" s="76"/>
      <c r="I15" s="76"/>
      <c r="J15" s="76"/>
    </row>
    <row r="16" spans="1:10" s="11" customFormat="1" ht="20.5" x14ac:dyDescent="0.35">
      <c r="A16" s="36">
        <v>9</v>
      </c>
      <c r="B16" s="26" t="s">
        <v>19</v>
      </c>
      <c r="C16" s="41">
        <v>25813</v>
      </c>
      <c r="D16" s="41">
        <v>3439183.04</v>
      </c>
      <c r="E16" s="72">
        <v>380</v>
      </c>
      <c r="F16" s="41">
        <v>131</v>
      </c>
      <c r="G16" s="41">
        <v>1178204.4000000001</v>
      </c>
      <c r="H16" s="76"/>
      <c r="I16" s="76"/>
      <c r="J16" s="76"/>
    </row>
    <row r="17" spans="1:10" s="11" customFormat="1" ht="31" x14ac:dyDescent="0.35">
      <c r="A17" s="36">
        <v>10</v>
      </c>
      <c r="B17" s="26" t="s">
        <v>20</v>
      </c>
      <c r="C17" s="41">
        <v>266574</v>
      </c>
      <c r="D17" s="41">
        <v>2903333.29</v>
      </c>
      <c r="E17" s="72">
        <v>2996</v>
      </c>
      <c r="F17" s="41">
        <v>1124</v>
      </c>
      <c r="G17" s="41">
        <v>1046573.02</v>
      </c>
      <c r="H17" s="76"/>
      <c r="I17" s="76"/>
      <c r="J17" s="76"/>
    </row>
    <row r="18" spans="1:10" s="11" customFormat="1" ht="31" x14ac:dyDescent="0.35">
      <c r="A18" s="36">
        <v>11</v>
      </c>
      <c r="B18" s="26" t="s">
        <v>57</v>
      </c>
      <c r="C18" s="41">
        <v>36</v>
      </c>
      <c r="D18" s="41">
        <v>6499.75</v>
      </c>
      <c r="E18" s="72">
        <v>9</v>
      </c>
      <c r="F18" s="41">
        <v>6</v>
      </c>
      <c r="G18" s="41">
        <v>2480</v>
      </c>
      <c r="H18" s="76"/>
      <c r="I18" s="76"/>
      <c r="J18" s="76"/>
    </row>
    <row r="19" spans="1:10" s="11" customFormat="1" ht="31" x14ac:dyDescent="0.35">
      <c r="A19" s="36">
        <v>12</v>
      </c>
      <c r="B19" s="26" t="s">
        <v>21</v>
      </c>
      <c r="C19" s="41">
        <v>2985</v>
      </c>
      <c r="D19" s="41">
        <v>4767.59</v>
      </c>
      <c r="E19" s="72">
        <v>5</v>
      </c>
      <c r="F19" s="41">
        <v>2</v>
      </c>
      <c r="G19" s="41">
        <v>52.53</v>
      </c>
      <c r="H19" s="76"/>
      <c r="I19" s="76"/>
      <c r="J19" s="76"/>
    </row>
    <row r="20" spans="1:10" s="11" customFormat="1" ht="20.5" x14ac:dyDescent="0.35">
      <c r="A20" s="36">
        <v>13</v>
      </c>
      <c r="B20" s="26" t="s">
        <v>22</v>
      </c>
      <c r="C20" s="41">
        <v>2957</v>
      </c>
      <c r="D20" s="41">
        <v>418173.43000000005</v>
      </c>
      <c r="E20" s="72">
        <v>160</v>
      </c>
      <c r="F20" s="41">
        <v>48</v>
      </c>
      <c r="G20" s="41">
        <v>11342.23</v>
      </c>
      <c r="H20" s="76"/>
      <c r="I20" s="76"/>
      <c r="J20" s="76"/>
    </row>
    <row r="21" spans="1:10" s="11" customFormat="1" ht="20.5" x14ac:dyDescent="0.35">
      <c r="A21" s="36">
        <v>14</v>
      </c>
      <c r="B21" s="26" t="s">
        <v>23</v>
      </c>
      <c r="C21" s="41">
        <v>9169</v>
      </c>
      <c r="D21" s="41">
        <v>154167.46000000002</v>
      </c>
      <c r="E21" s="72">
        <v>11</v>
      </c>
      <c r="F21" s="41">
        <v>3</v>
      </c>
      <c r="G21" s="41">
        <v>180.52</v>
      </c>
      <c r="H21" s="76"/>
      <c r="I21" s="76"/>
      <c r="J21" s="76"/>
    </row>
    <row r="22" spans="1:10" s="11" customFormat="1" ht="20.5" x14ac:dyDescent="0.35">
      <c r="A22" s="36">
        <v>15</v>
      </c>
      <c r="B22" s="26" t="s">
        <v>55</v>
      </c>
      <c r="C22" s="41">
        <v>266</v>
      </c>
      <c r="D22" s="41">
        <v>5098.0200000000004</v>
      </c>
      <c r="E22" s="72">
        <v>5</v>
      </c>
      <c r="F22" s="41">
        <v>3</v>
      </c>
      <c r="G22" s="41">
        <v>1664.97</v>
      </c>
      <c r="H22" s="76"/>
      <c r="I22" s="76"/>
      <c r="J22" s="76"/>
    </row>
    <row r="23" spans="1:10" s="11" customFormat="1" ht="20.5" x14ac:dyDescent="0.35">
      <c r="A23" s="36">
        <v>16</v>
      </c>
      <c r="B23" s="26" t="s">
        <v>24</v>
      </c>
      <c r="C23" s="41">
        <v>4748</v>
      </c>
      <c r="D23" s="41">
        <v>31859.8</v>
      </c>
      <c r="E23" s="72">
        <v>41</v>
      </c>
      <c r="F23" s="41">
        <v>39</v>
      </c>
      <c r="G23" s="41">
        <v>4722.8599999999997</v>
      </c>
      <c r="H23" s="76"/>
      <c r="I23" s="76"/>
      <c r="J23" s="76"/>
    </row>
    <row r="24" spans="1:10" s="11" customFormat="1" ht="20.5" x14ac:dyDescent="0.35">
      <c r="A24" s="36">
        <v>17</v>
      </c>
      <c r="B24" s="26" t="s">
        <v>25</v>
      </c>
      <c r="C24" s="41">
        <v>1671</v>
      </c>
      <c r="D24" s="41">
        <v>571.06999999999994</v>
      </c>
      <c r="E24" s="72">
        <v>1</v>
      </c>
      <c r="F24" s="41">
        <v>0</v>
      </c>
      <c r="G24" s="41">
        <v>0</v>
      </c>
      <c r="H24" s="76"/>
      <c r="I24" s="76"/>
      <c r="J24" s="76"/>
    </row>
    <row r="25" spans="1:10" s="11" customFormat="1" ht="20.5" x14ac:dyDescent="0.35">
      <c r="A25" s="36">
        <v>18</v>
      </c>
      <c r="B25" s="26" t="s">
        <v>26</v>
      </c>
      <c r="C25" s="41">
        <v>71816</v>
      </c>
      <c r="D25" s="41">
        <v>118274.10999999999</v>
      </c>
      <c r="E25" s="72">
        <v>978</v>
      </c>
      <c r="F25" s="41">
        <v>554</v>
      </c>
      <c r="G25" s="41">
        <v>44408.71</v>
      </c>
      <c r="H25" s="76"/>
      <c r="I25" s="76"/>
      <c r="J25" s="76"/>
    </row>
    <row r="26" spans="1:10" s="11" customFormat="1" ht="20.5" x14ac:dyDescent="0.35">
      <c r="A26" s="36">
        <v>19</v>
      </c>
      <c r="B26" s="26" t="s">
        <v>27</v>
      </c>
      <c r="C26" s="41">
        <v>21301</v>
      </c>
      <c r="D26" s="41">
        <v>19104.259999999998</v>
      </c>
      <c r="E26" s="72">
        <v>0</v>
      </c>
      <c r="F26" s="41">
        <v>0</v>
      </c>
      <c r="G26" s="41">
        <v>0</v>
      </c>
      <c r="H26" s="76"/>
      <c r="I26" s="76"/>
      <c r="J26" s="76"/>
    </row>
    <row r="27" spans="1:10" s="11" customFormat="1" ht="20.5" x14ac:dyDescent="0.35">
      <c r="A27" s="36">
        <v>20</v>
      </c>
      <c r="B27" s="26" t="s">
        <v>56</v>
      </c>
      <c r="C27" s="41">
        <v>69930</v>
      </c>
      <c r="D27" s="41">
        <v>1423276.5</v>
      </c>
      <c r="E27" s="72">
        <v>327</v>
      </c>
      <c r="F27" s="41">
        <v>150</v>
      </c>
      <c r="G27" s="41">
        <v>652073.94999999995</v>
      </c>
      <c r="H27" s="76"/>
      <c r="I27" s="76"/>
      <c r="J27" s="76"/>
    </row>
    <row r="28" spans="1:10" s="11" customFormat="1" ht="20.5" x14ac:dyDescent="0.35">
      <c r="A28" s="36">
        <v>21</v>
      </c>
      <c r="B28" s="26" t="s">
        <v>28</v>
      </c>
      <c r="C28" s="41">
        <v>130</v>
      </c>
      <c r="D28" s="41">
        <v>1940</v>
      </c>
      <c r="E28" s="72">
        <v>15</v>
      </c>
      <c r="F28" s="41">
        <v>8</v>
      </c>
      <c r="G28" s="41">
        <v>3030.71</v>
      </c>
      <c r="H28" s="76"/>
      <c r="I28" s="76"/>
      <c r="J28" s="76"/>
    </row>
    <row r="29" spans="1:10" s="11" customFormat="1" ht="20.5" x14ac:dyDescent="0.35">
      <c r="A29" s="36">
        <v>22</v>
      </c>
      <c r="B29" s="26" t="s">
        <v>29</v>
      </c>
      <c r="C29" s="41">
        <v>43407</v>
      </c>
      <c r="D29" s="41">
        <v>102726.26999999999</v>
      </c>
      <c r="E29" s="72">
        <v>199</v>
      </c>
      <c r="F29" s="41">
        <v>53</v>
      </c>
      <c r="G29" s="41">
        <v>35273.57</v>
      </c>
      <c r="H29" s="76"/>
      <c r="I29" s="76"/>
      <c r="J29" s="76"/>
    </row>
    <row r="30" spans="1:10" s="11" customFormat="1" ht="20.5" x14ac:dyDescent="0.35">
      <c r="A30" s="36">
        <v>23</v>
      </c>
      <c r="B30" s="26" t="s">
        <v>30</v>
      </c>
      <c r="C30" s="41">
        <v>30</v>
      </c>
      <c r="D30" s="41">
        <v>0</v>
      </c>
      <c r="E30" s="72">
        <v>0</v>
      </c>
      <c r="F30" s="41">
        <v>0</v>
      </c>
      <c r="G30" s="41">
        <v>0</v>
      </c>
      <c r="H30" s="76"/>
      <c r="I30" s="76"/>
      <c r="J30" s="76"/>
    </row>
    <row r="31" spans="1:10" s="11" customFormat="1" ht="20.5" x14ac:dyDescent="0.35">
      <c r="A31" s="37"/>
      <c r="B31" s="27" t="s">
        <v>31</v>
      </c>
      <c r="C31" s="71">
        <f>SUM(C8:C26)</f>
        <v>517942</v>
      </c>
      <c r="D31" s="71">
        <f t="shared" ref="D31:G31" si="0">SUM(D8:D26)</f>
        <v>10728906.9</v>
      </c>
      <c r="E31" s="71">
        <f>SUM(E8:E26)</f>
        <v>9756</v>
      </c>
      <c r="F31" s="71">
        <f t="shared" si="0"/>
        <v>4919</v>
      </c>
      <c r="G31" s="71">
        <f t="shared" si="0"/>
        <v>3052930.86</v>
      </c>
      <c r="H31" s="76"/>
      <c r="I31" s="76"/>
      <c r="J31" s="76"/>
    </row>
    <row r="32" spans="1:10" s="11" customFormat="1" ht="20.5" x14ac:dyDescent="0.35">
      <c r="A32" s="37"/>
      <c r="B32" s="27" t="s">
        <v>32</v>
      </c>
      <c r="C32" s="71">
        <f>SUM(C27:C30)</f>
        <v>113497</v>
      </c>
      <c r="D32" s="71">
        <f>SUM(D27:D30)</f>
        <v>1527942.77</v>
      </c>
      <c r="E32" s="71">
        <f t="shared" ref="E32:F32" si="1">SUM(E27:E30)</f>
        <v>541</v>
      </c>
      <c r="F32" s="71">
        <f t="shared" si="1"/>
        <v>211</v>
      </c>
      <c r="G32" s="71">
        <f>SUM(G27:G30)</f>
        <v>690378.22999999986</v>
      </c>
      <c r="H32" s="76"/>
      <c r="I32" s="76"/>
      <c r="J32" s="76"/>
    </row>
    <row r="33" spans="1:13" s="11" customFormat="1" ht="20.25" customHeight="1" x14ac:dyDescent="0.35">
      <c r="A33" s="37"/>
      <c r="B33" s="38" t="s">
        <v>33</v>
      </c>
      <c r="C33" s="71">
        <f>C31+C32</f>
        <v>631439</v>
      </c>
      <c r="D33" s="71">
        <f t="shared" ref="D33:G33" si="2">D31+D32</f>
        <v>12256849.67</v>
      </c>
      <c r="E33" s="71">
        <f t="shared" si="2"/>
        <v>10297</v>
      </c>
      <c r="F33" s="71">
        <f t="shared" si="2"/>
        <v>5130</v>
      </c>
      <c r="G33" s="71">
        <f t="shared" si="2"/>
        <v>3743309.09</v>
      </c>
      <c r="H33" s="76"/>
      <c r="I33" s="76"/>
      <c r="J33" s="76"/>
    </row>
    <row r="34" spans="1:13" ht="17.25" customHeight="1" x14ac:dyDescent="0.35">
      <c r="A34" s="88" t="s">
        <v>53</v>
      </c>
      <c r="D34" s="90"/>
      <c r="H34" s="87"/>
      <c r="I34" s="87"/>
      <c r="J34" s="87"/>
    </row>
    <row r="35" spans="1:13" x14ac:dyDescent="0.35">
      <c r="H35" s="87"/>
      <c r="I35" s="87"/>
      <c r="J35" s="87"/>
    </row>
    <row r="36" spans="1:13" ht="14" x14ac:dyDescent="0.35">
      <c r="A36" s="101" t="s">
        <v>9</v>
      </c>
      <c r="B36" s="101"/>
      <c r="C36" s="101"/>
      <c r="H36" s="87"/>
      <c r="I36" s="87"/>
      <c r="J36" s="87"/>
    </row>
    <row r="37" spans="1:13" ht="14.5" x14ac:dyDescent="0.35">
      <c r="A37" s="100" t="s">
        <v>8</v>
      </c>
      <c r="B37" s="100"/>
      <c r="C37" s="100"/>
      <c r="H37" s="87"/>
      <c r="I37" s="87"/>
      <c r="J37" s="87"/>
    </row>
    <row r="38" spans="1:13" x14ac:dyDescent="0.35">
      <c r="H38" s="87"/>
      <c r="I38" s="87"/>
      <c r="J38" s="87"/>
    </row>
    <row r="47" spans="1:13" x14ac:dyDescent="0.35">
      <c r="M47" s="12"/>
    </row>
    <row r="48" spans="1:13" x14ac:dyDescent="0.35">
      <c r="M48" s="12"/>
    </row>
    <row r="49" spans="2:13" x14ac:dyDescent="0.35">
      <c r="M49" s="12"/>
    </row>
    <row r="50" spans="2:13" x14ac:dyDescent="0.35">
      <c r="M50" s="12"/>
    </row>
    <row r="51" spans="2:13" x14ac:dyDescent="0.35">
      <c r="M51" s="12"/>
    </row>
    <row r="52" spans="2:13" x14ac:dyDescent="0.35">
      <c r="M52" s="12"/>
    </row>
    <row r="53" spans="2:13" x14ac:dyDescent="0.35">
      <c r="M53" s="12"/>
    </row>
    <row r="54" spans="2:13" x14ac:dyDescent="0.35">
      <c r="M54" s="12"/>
    </row>
    <row r="55" spans="2:13" x14ac:dyDescent="0.35">
      <c r="M55" s="12"/>
    </row>
    <row r="56" spans="2:13" x14ac:dyDescent="0.35">
      <c r="M56" s="12"/>
    </row>
    <row r="57" spans="2:13" x14ac:dyDescent="0.35">
      <c r="M57" s="12"/>
    </row>
    <row r="58" spans="2:13" x14ac:dyDescent="0.35">
      <c r="M58" s="12"/>
    </row>
    <row r="59" spans="2:13" x14ac:dyDescent="0.35">
      <c r="M59" s="12"/>
    </row>
    <row r="60" spans="2:13" ht="10.5" x14ac:dyDescent="0.35">
      <c r="B60" s="98"/>
      <c r="C60" s="98"/>
      <c r="D60" s="98"/>
      <c r="M60" s="12"/>
    </row>
    <row r="61" spans="2:13" ht="10.5" x14ac:dyDescent="0.35">
      <c r="B61" s="91"/>
      <c r="C61" s="91"/>
      <c r="D61" s="91"/>
      <c r="M61" s="12"/>
    </row>
    <row r="62" spans="2:13" ht="10.5" x14ac:dyDescent="0.35">
      <c r="B62" s="91"/>
      <c r="C62" s="91"/>
      <c r="D62" s="91"/>
      <c r="M62" s="12"/>
    </row>
    <row r="63" spans="2:13" x14ac:dyDescent="0.35">
      <c r="M63" s="12"/>
    </row>
    <row r="64" spans="2:13" x14ac:dyDescent="0.35">
      <c r="M64" s="12"/>
    </row>
    <row r="65" spans="1:13" x14ac:dyDescent="0.35">
      <c r="M65" s="12"/>
    </row>
    <row r="66" spans="1:13" ht="15.75" customHeight="1" x14ac:dyDescent="0.35">
      <c r="A66" s="88" t="s">
        <v>53</v>
      </c>
      <c r="M66" s="12"/>
    </row>
    <row r="67" spans="1:13" x14ac:dyDescent="0.35">
      <c r="M67" s="12"/>
    </row>
    <row r="68" spans="1:13" x14ac:dyDescent="0.35">
      <c r="M68" s="12"/>
    </row>
    <row r="69" spans="1:13" s="92" customFormat="1" ht="12.5" x14ac:dyDescent="0.35">
      <c r="A69" s="97" t="s">
        <v>40</v>
      </c>
      <c r="B69" s="97"/>
      <c r="M69" s="95"/>
    </row>
  </sheetData>
  <sortState xmlns:xlrd2="http://schemas.microsoft.com/office/spreadsheetml/2017/richdata2" ref="K47:M69">
    <sortCondition descending="1" ref="M47:M69"/>
  </sortState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topLeftCell="B1" zoomScaleNormal="100" zoomScaleSheetLayoutView="100" workbookViewId="0">
      <selection activeCell="N7" sqref="N7"/>
    </sheetView>
  </sheetViews>
  <sheetFormatPr defaultColWidth="9.1796875" defaultRowHeight="10" x14ac:dyDescent="0.2"/>
  <cols>
    <col min="1" max="1" width="33" style="2" bestFit="1" customWidth="1"/>
    <col min="2" max="2" width="14" style="2" customWidth="1"/>
    <col min="3" max="3" width="13.1796875" style="2" customWidth="1"/>
    <col min="4" max="4" width="12.7265625" style="2" customWidth="1"/>
    <col min="5" max="5" width="12.453125" style="2" customWidth="1"/>
    <col min="6" max="6" width="12.26953125" style="2" bestFit="1" customWidth="1"/>
    <col min="7" max="7" width="11.7265625" style="2" customWidth="1"/>
    <col min="8" max="9" width="12.54296875" style="2" customWidth="1"/>
    <col min="10" max="10" width="11.1796875" style="2" customWidth="1"/>
    <col min="11" max="11" width="11.453125" style="2" customWidth="1"/>
    <col min="12" max="13" width="12.7265625" style="2" customWidth="1"/>
    <col min="14" max="14" width="8.26953125" style="2" customWidth="1"/>
    <col min="15" max="15" width="10" style="2" bestFit="1" customWidth="1"/>
    <col min="16" max="16384" width="9.1796875" style="2"/>
  </cols>
  <sheetData>
    <row r="2" spans="1:16" s="13" customFormat="1" ht="15" customHeight="1" x14ac:dyDescent="0.3">
      <c r="A2" s="107" t="s">
        <v>72</v>
      </c>
      <c r="B2" s="107"/>
      <c r="C2" s="107"/>
      <c r="D2" s="107"/>
      <c r="E2" s="107"/>
      <c r="F2" s="107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35">
      <c r="A3" s="108" t="s">
        <v>70</v>
      </c>
      <c r="B3" s="108"/>
      <c r="C3" s="108"/>
      <c r="D3" s="108"/>
      <c r="E3" s="108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6.5" customHeight="1" x14ac:dyDescent="0.25">
      <c r="A5" s="110" t="s">
        <v>37</v>
      </c>
      <c r="B5" s="109" t="s">
        <v>34</v>
      </c>
      <c r="C5" s="109"/>
      <c r="D5" s="109"/>
      <c r="E5" s="109"/>
      <c r="F5" s="109" t="s">
        <v>35</v>
      </c>
      <c r="G5" s="109"/>
      <c r="H5" s="109"/>
      <c r="I5" s="109"/>
      <c r="J5" s="109" t="s">
        <v>36</v>
      </c>
      <c r="K5" s="109"/>
      <c r="L5" s="109"/>
      <c r="M5" s="109"/>
      <c r="N5" s="109"/>
    </row>
    <row r="6" spans="1:16" s="8" customFormat="1" ht="32.25" customHeight="1" x14ac:dyDescent="0.25">
      <c r="A6" s="110"/>
      <c r="B6" s="94" t="s">
        <v>73</v>
      </c>
      <c r="C6" s="94" t="s">
        <v>74</v>
      </c>
      <c r="D6" s="94" t="s">
        <v>62</v>
      </c>
      <c r="E6" s="94" t="s">
        <v>75</v>
      </c>
      <c r="F6" s="56" t="str">
        <f>B6</f>
        <v>BFP/ GWP 
I 2022</v>
      </c>
      <c r="G6" s="56" t="str">
        <f>C6</f>
        <v>BFP/ GWP
I 2023</v>
      </c>
      <c r="H6" s="56" t="str">
        <f>D6</f>
        <v>Učešće/Share I 2022</v>
      </c>
      <c r="I6" s="56" t="str">
        <f>E6</f>
        <v>Učešće/Share I 2023</v>
      </c>
      <c r="J6" s="94" t="str">
        <f>B6</f>
        <v>BFP/ GWP 
I 2022</v>
      </c>
      <c r="K6" s="94" t="str">
        <f>C6</f>
        <v>BFP/ GWP
I 2023</v>
      </c>
      <c r="L6" s="94" t="str">
        <f>D6</f>
        <v>Učešće/Share I 2022</v>
      </c>
      <c r="M6" s="94" t="str">
        <f>E6</f>
        <v>Učešće/Share I 2023</v>
      </c>
      <c r="N6" s="94" t="s">
        <v>61</v>
      </c>
      <c r="O6" s="77"/>
    </row>
    <row r="7" spans="1:16" ht="14.25" customHeight="1" x14ac:dyDescent="0.2">
      <c r="A7" s="31" t="s">
        <v>0</v>
      </c>
      <c r="B7" s="29">
        <v>3430482.4</v>
      </c>
      <c r="C7" s="68">
        <v>4809803.49</v>
      </c>
      <c r="D7" s="24">
        <f>B7/$B$16</f>
        <v>0.44626188824581559</v>
      </c>
      <c r="E7" s="53">
        <f>C7/$C$16</f>
        <v>0.44830321810323476</v>
      </c>
      <c r="F7" s="60"/>
      <c r="G7" s="61"/>
      <c r="H7" s="61"/>
      <c r="I7" s="61"/>
      <c r="J7" s="55">
        <f>B7</f>
        <v>3430482.4</v>
      </c>
      <c r="K7" s="29">
        <f>C7</f>
        <v>4809803.49</v>
      </c>
      <c r="L7" s="24">
        <f t="shared" ref="L7:L15" si="0">J7/$J$16</f>
        <v>0.37995087234936098</v>
      </c>
      <c r="M7" s="24">
        <f t="shared" ref="M7:M16" si="1">K7/$K$16</f>
        <v>0.39241759664985765</v>
      </c>
      <c r="N7" s="32">
        <f>K7/J7*100</f>
        <v>140.20778797757424</v>
      </c>
      <c r="O7" s="78"/>
      <c r="P7" s="67"/>
    </row>
    <row r="8" spans="1:16" ht="14.25" customHeight="1" x14ac:dyDescent="0.2">
      <c r="A8" s="31" t="s">
        <v>50</v>
      </c>
      <c r="B8" s="29">
        <v>1100350.4799999997</v>
      </c>
      <c r="C8" s="28">
        <v>1481506.4300000002</v>
      </c>
      <c r="D8" s="24">
        <f>B8/$B$16</f>
        <v>0.14314152520852153</v>
      </c>
      <c r="E8" s="53">
        <f>C8/$C$16</f>
        <v>0.1380854959231681</v>
      </c>
      <c r="F8" s="60"/>
      <c r="G8" s="61"/>
      <c r="H8" s="61"/>
      <c r="I8" s="61"/>
      <c r="J8" s="55">
        <f t="shared" ref="J8:J11" si="2">B8</f>
        <v>1100350.4799999997</v>
      </c>
      <c r="K8" s="29">
        <f>C8</f>
        <v>1481506.4300000002</v>
      </c>
      <c r="L8" s="24">
        <f t="shared" si="0"/>
        <v>0.12187181743478352</v>
      </c>
      <c r="M8" s="24">
        <f t="shared" si="1"/>
        <v>0.12087171417514828</v>
      </c>
      <c r="N8" s="32">
        <f t="shared" ref="N8:N14" si="3">K8/J8*100</f>
        <v>134.63950413326492</v>
      </c>
      <c r="O8" s="78"/>
      <c r="P8" s="67"/>
    </row>
    <row r="9" spans="1:16" ht="14.25" customHeight="1" x14ac:dyDescent="0.2">
      <c r="A9" s="31" t="s">
        <v>59</v>
      </c>
      <c r="B9" s="29">
        <v>675159.09000000008</v>
      </c>
      <c r="C9" s="29">
        <v>788680.04</v>
      </c>
      <c r="D9" s="24">
        <f>B9/$B$16</f>
        <v>8.7829563087024318E-2</v>
      </c>
      <c r="E9" s="53">
        <f>C9/$C$16</f>
        <v>7.3509822328684762E-2</v>
      </c>
      <c r="F9" s="60"/>
      <c r="G9" s="61"/>
      <c r="H9" s="61"/>
      <c r="I9" s="61"/>
      <c r="J9" s="55">
        <f t="shared" si="2"/>
        <v>675159.09000000008</v>
      </c>
      <c r="K9" s="29">
        <f t="shared" ref="K9:K10" si="4">C9</f>
        <v>788680.04</v>
      </c>
      <c r="L9" s="24">
        <f t="shared" si="0"/>
        <v>7.477877899041277E-2</v>
      </c>
      <c r="M9" s="24">
        <f t="shared" si="1"/>
        <v>6.4346064546290563E-2</v>
      </c>
      <c r="N9" s="32">
        <f t="shared" si="3"/>
        <v>116.81395565599213</v>
      </c>
      <c r="O9" s="78"/>
      <c r="P9" s="67"/>
    </row>
    <row r="10" spans="1:16" ht="14.25" customHeight="1" x14ac:dyDescent="0.2">
      <c r="A10" s="31" t="s">
        <v>1</v>
      </c>
      <c r="B10" s="29">
        <v>1380031.9499999997</v>
      </c>
      <c r="C10" s="28">
        <v>2233877.7000000002</v>
      </c>
      <c r="D10" s="24">
        <f>B10/$B$16</f>
        <v>0.17952450764550049</v>
      </c>
      <c r="E10" s="53">
        <f>C10/$C$16</f>
        <v>0.20821111794716013</v>
      </c>
      <c r="F10" s="60"/>
      <c r="G10" s="61"/>
      <c r="H10" s="61"/>
      <c r="I10" s="61"/>
      <c r="J10" s="55">
        <f t="shared" si="2"/>
        <v>1380031.9499999997</v>
      </c>
      <c r="K10" s="29">
        <f t="shared" si="4"/>
        <v>2233877.7000000002</v>
      </c>
      <c r="L10" s="24">
        <f t="shared" si="0"/>
        <v>0.15284857408756555</v>
      </c>
      <c r="M10" s="24">
        <f t="shared" si="1"/>
        <v>0.18225545390082284</v>
      </c>
      <c r="N10" s="32">
        <f t="shared" si="3"/>
        <v>161.87144797625885</v>
      </c>
      <c r="O10" s="78"/>
      <c r="P10" s="67"/>
    </row>
    <row r="11" spans="1:16" ht="15.65" customHeight="1" x14ac:dyDescent="0.2">
      <c r="A11" s="31" t="s">
        <v>2</v>
      </c>
      <c r="B11" s="47">
        <v>1101126.81</v>
      </c>
      <c r="C11" s="48">
        <v>1415039.24</v>
      </c>
      <c r="D11" s="49">
        <f>B11/$B$16</f>
        <v>0.14324251581313796</v>
      </c>
      <c r="E11" s="54">
        <f>C11/$C$16</f>
        <v>0.13189034569775229</v>
      </c>
      <c r="F11" s="60"/>
      <c r="G11" s="61"/>
      <c r="H11" s="62"/>
      <c r="I11" s="62"/>
      <c r="J11" s="55">
        <f t="shared" si="2"/>
        <v>1101126.81</v>
      </c>
      <c r="K11" s="29">
        <f>C11</f>
        <v>1415039.24</v>
      </c>
      <c r="L11" s="24">
        <f t="shared" si="0"/>
        <v>0.12195780162777373</v>
      </c>
      <c r="M11" s="24">
        <f t="shared" si="1"/>
        <v>0.11544885334307932</v>
      </c>
      <c r="N11" s="32">
        <f t="shared" si="3"/>
        <v>128.50829052105271</v>
      </c>
      <c r="O11" s="78"/>
      <c r="P11" s="67"/>
    </row>
    <row r="12" spans="1:16" ht="14.5" customHeight="1" x14ac:dyDescent="0.25">
      <c r="A12" s="45" t="s">
        <v>5</v>
      </c>
      <c r="B12" s="52"/>
      <c r="C12" s="52"/>
      <c r="D12" s="52"/>
      <c r="E12" s="52"/>
      <c r="F12" s="57">
        <v>405178.64</v>
      </c>
      <c r="G12" s="58">
        <v>433127.16000000003</v>
      </c>
      <c r="H12" s="59">
        <f>F12/$F$16</f>
        <v>0.30201110344365972</v>
      </c>
      <c r="I12" s="59">
        <f>G12/$G$16</f>
        <v>0.28347080041486106</v>
      </c>
      <c r="J12" s="30">
        <f t="shared" ref="J12:K15" si="5">F12</f>
        <v>405178.64</v>
      </c>
      <c r="K12" s="29">
        <f t="shared" si="5"/>
        <v>433127.16000000003</v>
      </c>
      <c r="L12" s="24">
        <f t="shared" si="0"/>
        <v>4.4876480848678221E-2</v>
      </c>
      <c r="M12" s="24">
        <f t="shared" si="1"/>
        <v>3.5337559949040323E-2</v>
      </c>
      <c r="N12" s="32">
        <f t="shared" si="3"/>
        <v>106.8978265981642</v>
      </c>
      <c r="O12" s="78"/>
      <c r="P12" s="67"/>
    </row>
    <row r="13" spans="1:16" ht="14.25" customHeight="1" x14ac:dyDescent="0.25">
      <c r="A13" s="45" t="s">
        <v>54</v>
      </c>
      <c r="B13" s="52"/>
      <c r="C13" s="52"/>
      <c r="D13" s="52"/>
      <c r="E13" s="52"/>
      <c r="F13" s="46">
        <v>504266.83</v>
      </c>
      <c r="G13" s="58">
        <v>656226.71</v>
      </c>
      <c r="H13" s="25">
        <f>F13/$F$16</f>
        <v>0.37586922587611321</v>
      </c>
      <c r="I13" s="25">
        <f>G13/$G$16</f>
        <v>0.42948382811484481</v>
      </c>
      <c r="J13" s="30">
        <f t="shared" si="5"/>
        <v>504266.83</v>
      </c>
      <c r="K13" s="29">
        <f t="shared" si="5"/>
        <v>656226.71</v>
      </c>
      <c r="L13" s="24">
        <f t="shared" si="0"/>
        <v>5.5851218462845617E-2</v>
      </c>
      <c r="M13" s="24">
        <f t="shared" si="1"/>
        <v>5.3539590324436122E-2</v>
      </c>
      <c r="N13" s="32">
        <f t="shared" si="3"/>
        <v>130.13481572841107</v>
      </c>
      <c r="O13" s="78"/>
      <c r="P13" s="67"/>
    </row>
    <row r="14" spans="1:16" ht="14.25" customHeight="1" x14ac:dyDescent="0.25">
      <c r="A14" s="45" t="s">
        <v>3</v>
      </c>
      <c r="B14" s="52"/>
      <c r="C14" s="52"/>
      <c r="D14" s="52"/>
      <c r="E14" s="52"/>
      <c r="F14" s="46">
        <v>140960.95999999999</v>
      </c>
      <c r="G14" s="30">
        <v>125961.11</v>
      </c>
      <c r="H14" s="25">
        <f>F14/$F$16</f>
        <v>0.10506914943018116</v>
      </c>
      <c r="I14" s="25">
        <f>G14/$G$16</f>
        <v>8.2438369075826037E-2</v>
      </c>
      <c r="J14" s="30">
        <f t="shared" si="5"/>
        <v>140960.95999999999</v>
      </c>
      <c r="K14" s="29">
        <f t="shared" si="5"/>
        <v>125961.11</v>
      </c>
      <c r="L14" s="24">
        <f t="shared" si="0"/>
        <v>1.5612451391443774E-2</v>
      </c>
      <c r="M14" s="24">
        <f t="shared" si="1"/>
        <v>1.0276793253677885E-2</v>
      </c>
      <c r="N14" s="75">
        <f t="shared" si="3"/>
        <v>89.358862198441329</v>
      </c>
      <c r="O14" s="78"/>
      <c r="P14" s="67"/>
    </row>
    <row r="15" spans="1:16" ht="14.25" customHeight="1" x14ac:dyDescent="0.25">
      <c r="A15" s="45" t="s">
        <v>4</v>
      </c>
      <c r="B15" s="52"/>
      <c r="C15" s="52"/>
      <c r="D15" s="52"/>
      <c r="E15" s="52"/>
      <c r="F15" s="46">
        <v>291195.37</v>
      </c>
      <c r="G15" s="30">
        <v>312627.79000000004</v>
      </c>
      <c r="H15" s="25">
        <f>F15/$F$16</f>
        <v>0.21705052125004606</v>
      </c>
      <c r="I15" s="25">
        <f>G15/$G$16</f>
        <v>0.20460700239446794</v>
      </c>
      <c r="J15" s="30">
        <f t="shared" si="5"/>
        <v>291195.37</v>
      </c>
      <c r="K15" s="29">
        <f t="shared" si="5"/>
        <v>312627.79000000004</v>
      </c>
      <c r="L15" s="24">
        <f t="shared" si="0"/>
        <v>3.2252004807135852E-2</v>
      </c>
      <c r="M15" s="24">
        <f t="shared" si="1"/>
        <v>2.550637385764723E-2</v>
      </c>
      <c r="N15" s="32">
        <f>K15/J15*100</f>
        <v>107.36015136504405</v>
      </c>
      <c r="O15" s="78"/>
      <c r="P15" s="67"/>
    </row>
    <row r="16" spans="1:16" s="12" customFormat="1" ht="18.25" customHeight="1" x14ac:dyDescent="0.2">
      <c r="A16" s="33" t="s">
        <v>49</v>
      </c>
      <c r="B16" s="50">
        <f>SUM(B7:B15)</f>
        <v>7687150.7300000004</v>
      </c>
      <c r="C16" s="50">
        <f>SUM(C7:C15)</f>
        <v>10728906.9</v>
      </c>
      <c r="D16" s="51">
        <f>B16/B16</f>
        <v>1</v>
      </c>
      <c r="E16" s="51">
        <f>C16/C16</f>
        <v>1</v>
      </c>
      <c r="F16" s="40">
        <f>SUM(F7:F15)</f>
        <v>1341601.7999999998</v>
      </c>
      <c r="G16" s="40">
        <f>SUM(G7:G15)</f>
        <v>1527942.7700000003</v>
      </c>
      <c r="H16" s="34">
        <f>SUM(H7:H15)</f>
        <v>1.0000000000000002</v>
      </c>
      <c r="I16" s="34">
        <f t="shared" ref="I16" si="6">G16/$G$16</f>
        <v>1</v>
      </c>
      <c r="J16" s="40">
        <f>SUM(J7:J15)</f>
        <v>9028752.5299999993</v>
      </c>
      <c r="K16" s="40">
        <f>SUM(K7:K15)</f>
        <v>12256849.669999998</v>
      </c>
      <c r="L16" s="39">
        <f>J16/J16</f>
        <v>1</v>
      </c>
      <c r="M16" s="39">
        <f t="shared" si="1"/>
        <v>1</v>
      </c>
      <c r="N16" s="35">
        <f>K16/J16*100</f>
        <v>135.75352330539511</v>
      </c>
      <c r="O16" s="78"/>
      <c r="P16" s="67"/>
    </row>
    <row r="17" spans="1:15" ht="24.75" customHeight="1" x14ac:dyDescent="0.25">
      <c r="A17" s="2" t="s">
        <v>52</v>
      </c>
      <c r="B17" s="23"/>
      <c r="C17" s="73"/>
      <c r="D17" s="79"/>
      <c r="E17" s="73"/>
      <c r="F17" s="73"/>
      <c r="G17" s="73"/>
      <c r="H17" s="79"/>
      <c r="I17" s="74"/>
      <c r="J17" s="74"/>
      <c r="K17" s="73"/>
      <c r="L17" s="79"/>
      <c r="O17" s="77"/>
    </row>
    <row r="18" spans="1:15" ht="11.5" x14ac:dyDescent="0.25">
      <c r="A18" s="8"/>
      <c r="D18" s="67"/>
      <c r="O18" s="77"/>
    </row>
    <row r="19" spans="1:15" ht="11.5" x14ac:dyDescent="0.25">
      <c r="A19" s="8"/>
      <c r="C19" s="67"/>
      <c r="G19" s="67"/>
    </row>
    <row r="20" spans="1:15" ht="11.5" x14ac:dyDescent="0.25">
      <c r="A20" s="44" t="s">
        <v>39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Mirjana Bosnjak</cp:lastModifiedBy>
  <cp:lastPrinted>2020-01-23T12:37:07Z</cp:lastPrinted>
  <dcterms:created xsi:type="dcterms:W3CDTF">2018-02-21T07:14:25Z</dcterms:created>
  <dcterms:modified xsi:type="dcterms:W3CDTF">2023-02-19T20:59:40Z</dcterms:modified>
</cp:coreProperties>
</file>