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jana.bosnjak\Desktop\IZVJESTAJI\Mjesečni izvještaji\Mjesečni 2023\2023 04\"/>
    </mc:Choice>
  </mc:AlternateContent>
  <xr:revisionPtr revIDLastSave="0" documentId="13_ncr:1_{60838976-1147-4639-A9FF-845D2E203AD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2'!$A$1:$N$18</definedName>
    <definedName name="Tablela_1__Podaci_o_osiguranju_za_period_od_1.januara_do_31._marta_2018.">Sadržaj!$A$5</definedName>
  </definedNames>
  <calcPr calcId="191029"/>
</workbook>
</file>

<file path=xl/calcChain.xml><?xml version="1.0" encoding="utf-8"?>
<calcChain xmlns="http://schemas.openxmlformats.org/spreadsheetml/2006/main">
  <c r="K11" i="3" l="1"/>
  <c r="E31" i="1" l="1"/>
  <c r="F16" i="3" l="1"/>
  <c r="G16" i="3" l="1"/>
  <c r="I15" i="3" s="1"/>
  <c r="C31" i="1" l="1"/>
  <c r="F31" i="1" l="1"/>
  <c r="F32" i="1"/>
  <c r="F33" i="1" l="1"/>
  <c r="K8" i="3" l="1"/>
  <c r="K7" i="3"/>
  <c r="K13" i="3" l="1"/>
  <c r="K14" i="3"/>
  <c r="K15" i="3"/>
  <c r="K12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L7" i="3" l="1"/>
  <c r="M8" i="3"/>
  <c r="M7" i="3"/>
  <c r="N16" i="3"/>
  <c r="E33" i="1"/>
  <c r="M14" i="3"/>
  <c r="M10" i="3"/>
  <c r="L14" i="3"/>
  <c r="L8" i="3"/>
  <c r="L10" i="3"/>
  <c r="M13" i="3"/>
  <c r="M11" i="3"/>
  <c r="M15" i="3"/>
  <c r="M9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<sst xmlns="http://schemas.openxmlformats.org/spreadsheetml/2006/main" count="88" uniqueCount="80">
  <si>
    <t>Lovćen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</si>
  <si>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</si>
  <si>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</si>
  <si>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</si>
  <si>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</si>
  <si>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</si>
  <si>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</si>
  <si>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</si>
  <si>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</si>
  <si>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</si>
  <si>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</si>
  <si>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</si>
  <si>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</si>
  <si>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</si>
  <si>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</si>
  <si>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</si>
  <si>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</si>
  <si>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</si>
  <si>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</si>
  <si>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</si>
  <si>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</si>
  <si>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</si>
  <si>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</si>
  <si>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</si>
  <si>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</si>
  <si>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</si>
  <si>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</si>
  <si>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</si>
  <si>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</si>
  <si>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</si>
  <si>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</si>
  <si>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</si>
  <si>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</si>
  <si>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</si>
  <si>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</si>
  <si>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</si>
  <si>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</si>
  <si>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</si>
  <si>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</si>
  <si>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</si>
  <si>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</si>
  <si>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</si>
  <si>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</si>
  <si>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</si>
  <si>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</si>
  <si>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</si>
  <si>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</si>
  <si>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</si>
  <si>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</si>
  <si>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</si>
  <si>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</si>
  <si>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</si>
  <si>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</si>
  <si>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t>Grawe neživotno osiguranje AD*</t>
  </si>
  <si>
    <t xml:space="preserve">Indeks/
 Index </t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</si>
  <si>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written premium GWP (€)</t>
    </r>
  </si>
  <si>
    <r>
      <t xml:space="preserve">Društvo 
</t>
    </r>
    <r>
      <rPr>
        <i/>
        <sz val="8"/>
        <color theme="0"/>
        <rFont val="Arial"/>
        <family val="2"/>
        <charset val="238"/>
      </rPr>
      <t>Company</t>
    </r>
  </si>
  <si>
    <r>
      <t xml:space="preserve">Neživotna osiguranja / </t>
    </r>
    <r>
      <rPr>
        <sz val="8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</si>
  <si>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8"/>
        <color theme="0"/>
        <rFont val="Arial"/>
        <family val="2"/>
        <charset val="238"/>
      </rPr>
      <t>Life Insurance</t>
    </r>
  </si>
  <si>
    <r>
      <t>Ukupna /</t>
    </r>
    <r>
      <rPr>
        <sz val="8"/>
        <color theme="0"/>
        <rFont val="Arial"/>
        <family val="2"/>
        <charset val="238"/>
      </rPr>
      <t xml:space="preserve"> Total </t>
    </r>
  </si>
  <si>
    <r>
      <t xml:space="preserve">UKUPNO/ </t>
    </r>
    <r>
      <rPr>
        <i/>
        <sz val="8"/>
        <color theme="0"/>
        <rFont val="Arial"/>
        <family val="2"/>
        <charset val="238"/>
      </rPr>
      <t>TOTAL</t>
    </r>
  </si>
  <si>
    <t>za period od 1. januara do 30. aprila 2023. godine</t>
  </si>
  <si>
    <t>Maj, 2023. godine                                                                                     verzija 01</t>
  </si>
  <si>
    <t>May, 2023                                                                                           version 01</t>
  </si>
  <si>
    <t>for the period 1 January - 30 April 2023</t>
  </si>
  <si>
    <t>Tabela 1: Podaci o osiguranju za period od 1. januara do 30. aprila 2023. godine</t>
  </si>
  <si>
    <t>Table 1: Insurance data for the period 1 January - 30 April 2023</t>
  </si>
  <si>
    <t>Tabela 2: Bruto fakturisana premija za period od 1. januara do 30. april 2023. godine</t>
  </si>
  <si>
    <t>Table 2: Gross Written Premium for the period 1 January - 30 April 2023</t>
  </si>
  <si>
    <r>
      <t xml:space="preserve">BFP/ </t>
    </r>
    <r>
      <rPr>
        <sz val="8"/>
        <color theme="0"/>
        <rFont val="Arial"/>
        <family val="2"/>
        <charset val="238"/>
      </rPr>
      <t>GWP 
IV 2022</t>
    </r>
  </si>
  <si>
    <r>
      <t xml:space="preserve">BFP/ </t>
    </r>
    <r>
      <rPr>
        <sz val="8"/>
        <color theme="0"/>
        <rFont val="Arial"/>
        <family val="2"/>
        <charset val="238"/>
      </rPr>
      <t>GWP
IV 2023</t>
    </r>
  </si>
  <si>
    <r>
      <t xml:space="preserve">Učešće/ 
</t>
    </r>
    <r>
      <rPr>
        <sz val="8"/>
        <color theme="0"/>
        <rFont val="Arial"/>
        <family val="2"/>
        <charset val="238"/>
      </rPr>
      <t>Share IV 2022</t>
    </r>
  </si>
  <si>
    <r>
      <t xml:space="preserve">Učešće/
  </t>
    </r>
    <r>
      <rPr>
        <sz val="8"/>
        <color theme="0"/>
        <rFont val="Arial"/>
        <family val="2"/>
        <charset val="238"/>
      </rPr>
      <t>Share IV 2023</t>
    </r>
  </si>
  <si>
    <t>BFP/ GWP 
IV 2022</t>
  </si>
  <si>
    <t>BFP/ GWP
IV 2023</t>
  </si>
  <si>
    <t>Učešće/ 
Share IV 2022</t>
  </si>
  <si>
    <t>Učešće/
  Share IV 2023</t>
  </si>
  <si>
    <t>Tablela 2: Bruto fakturisana premija za period od 1. januara do 30. aprila 2023. godine</t>
  </si>
  <si>
    <t>Tablela 1: Podaci o osiguranju za period od 1. januara do 30. aprila 2023. godine</t>
  </si>
  <si>
    <t>Table 2: Gross Written Premium for the period 1 January - 31 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</si>
</sst>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(* #,##0.00_);_(* \(#,##0.00\);_(* &quot;-&quot;??_);_(@_)"/>
    <numFmt numFmtId="164" formatCode="_-* #,##0.00_-;\-* #,##0.00_-;_-* &quot;-&quot;??_-;_-@_-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</numFmts>
  <fonts count="5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b/>
      <i/>
      <sz val="10"/>
      <color rgb="FF0000FF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09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7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49" fillId="0" borderId="0" xfId="0" applyNumberFormat="1" applyFont="1"/>
    <xf numFmtId="3" fontId="36" fillId="35" borderId="0" xfId="0" applyNumberFormat="1" applyFont="1" applyFill="1"/>
    <xf numFmtId="3" fontId="49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1" fillId="37" borderId="0" xfId="3" applyFont="1" applyFill="1" applyAlignment="1">
      <alignment horizontal="center" vertical="center" wrapText="1"/>
    </xf>
    <xf numFmtId="0" fontId="52" fillId="38" borderId="0" xfId="0" applyFont="1" applyFill="1" applyAlignment="1">
      <alignment horizontal="center" vertic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49" fillId="35" borderId="0" xfId="0" applyFont="1" applyFill="1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42" fillId="0" borderId="0" xfId="0" applyFont="1" applyAlignment="1">
      <alignment vertical="center"/>
    </xf>
    <xf numFmtId="0" fontId="31" fillId="39" borderId="0" xfId="0" applyFont="1" applyFill="1"/>
    <xf numFmtId="0" fontId="32" fillId="0" borderId="0" xfId="0" applyFont="1"/>
    <xf numFmtId="0" fontId="31" fillId="0" borderId="0" xfId="0" applyFont="1" applyAlignment="1">
      <alignment horizontal="left" vertical="center"/>
    </xf>
    <xf numFmtId="165" fontId="33" fillId="37" borderId="11" xfId="3" applyNumberFormat="1" applyFont="1" applyFill="1" applyBorder="1" applyAlignment="1">
      <alignment horizontal="center" vertical="center" wrapText="1"/>
    </xf>
    <xf numFmtId="10" fontId="32" fillId="39" borderId="0" xfId="98" applyNumberFormat="1" applyFont="1" applyFill="1" applyAlignment="1">
      <alignment vertical="center" wrapText="1"/>
    </xf>
    <xf numFmtId="0" fontId="28" fillId="0" borderId="0" xfId="66" applyAlignment="1" applyProtection="1">
      <alignment horizontal="left"/>
    </xf>
    <xf numFmtId="3" fontId="28" fillId="0" borderId="0" xfId="66" applyNumberFormat="1" applyAlignment="1" applyProtection="1">
      <alignment horizontal="left" vertical="center" wrapText="1"/>
    </xf>
    <xf numFmtId="173" fontId="32" fillId="0" borderId="0" xfId="0" applyNumberFormat="1" applyFont="1"/>
    <xf numFmtId="4" fontId="32" fillId="0" borderId="0" xfId="0" applyNumberFormat="1" applyFont="1"/>
    <xf numFmtId="174" fontId="32" fillId="0" borderId="0" xfId="0" applyNumberFormat="1" applyFont="1"/>
    <xf numFmtId="3" fontId="30" fillId="0" borderId="0" xfId="66" applyNumberFormat="1" applyFont="1" applyAlignment="1" applyProtection="1">
      <alignment horizontal="left" vertical="center" wrapText="1"/>
    </xf>
    <xf numFmtId="0" fontId="29" fillId="35" borderId="0" xfId="0" applyFont="1" applyFill="1" applyAlignment="1">
      <alignment vertical="center"/>
    </xf>
    <xf numFmtId="3" fontId="33" fillId="37" borderId="11" xfId="3" applyNumberFormat="1" applyFont="1" applyFill="1" applyBorder="1" applyAlignment="1">
      <alignment horizontal="center" vertical="center" wrapText="1"/>
    </xf>
    <xf numFmtId="3" fontId="35" fillId="37" borderId="14" xfId="3" applyNumberFormat="1" applyFont="1" applyFill="1" applyBorder="1" applyAlignment="1">
      <alignment horizontal="center" vertical="center" wrapText="1"/>
    </xf>
    <xf numFmtId="3" fontId="35" fillId="37" borderId="11" xfId="3" applyNumberFormat="1" applyFont="1" applyFill="1" applyBorder="1" applyAlignment="1">
      <alignment horizontal="center" vertical="center" wrapText="1"/>
    </xf>
    <xf numFmtId="3" fontId="35" fillId="37" borderId="12" xfId="3" applyNumberFormat="1" applyFont="1" applyFill="1" applyBorder="1" applyAlignment="1">
      <alignment horizontal="center" vertical="center" wrapText="1"/>
    </xf>
    <xf numFmtId="3" fontId="37" fillId="2" borderId="11" xfId="3" applyNumberFormat="1" applyFont="1" applyFill="1" applyBorder="1" applyAlignment="1">
      <alignment horizontal="left" vertical="center"/>
    </xf>
    <xf numFmtId="3" fontId="38" fillId="3" borderId="11" xfId="3" applyNumberFormat="1" applyFont="1" applyFill="1" applyBorder="1" applyAlignment="1">
      <alignment horizontal="center" vertical="center" wrapText="1"/>
    </xf>
    <xf numFmtId="3" fontId="37" fillId="3" borderId="11" xfId="6" applyNumberFormat="1" applyFont="1" applyFill="1" applyBorder="1" applyAlignment="1">
      <alignment horizontal="center" vertical="center"/>
    </xf>
    <xf numFmtId="172" fontId="37" fillId="3" borderId="11" xfId="6" applyNumberFormat="1" applyFont="1" applyFill="1" applyBorder="1" applyAlignment="1">
      <alignment horizontal="center" vertical="center"/>
    </xf>
    <xf numFmtId="172" fontId="37" fillId="3" borderId="12" xfId="6" applyNumberFormat="1" applyFont="1" applyFill="1" applyBorder="1" applyAlignment="1">
      <alignment horizontal="center" vertical="center"/>
    </xf>
    <xf numFmtId="3" fontId="38" fillId="36" borderId="0" xfId="3" applyNumberFormat="1" applyFont="1" applyFill="1" applyAlignment="1">
      <alignment horizontal="center" vertical="center" wrapText="1"/>
    </xf>
    <xf numFmtId="3" fontId="37" fillId="36" borderId="0" xfId="6" applyNumberFormat="1" applyFont="1" applyFill="1" applyAlignment="1">
      <alignment horizontal="center" vertical="center"/>
    </xf>
    <xf numFmtId="3" fontId="38" fillId="3" borderId="13" xfId="3" applyNumberFormat="1" applyFont="1" applyFill="1" applyBorder="1" applyAlignment="1">
      <alignment horizontal="center" vertical="center" wrapText="1"/>
    </xf>
    <xf numFmtId="173" fontId="37" fillId="3" borderId="12" xfId="6" applyNumberFormat="1" applyFont="1" applyFill="1" applyBorder="1" applyAlignment="1">
      <alignment horizontal="center" vertical="center"/>
    </xf>
    <xf numFmtId="3" fontId="38" fillId="3" borderId="14" xfId="3" applyNumberFormat="1" applyFont="1" applyFill="1" applyBorder="1" applyAlignment="1">
      <alignment horizontal="center" vertical="center" wrapText="1"/>
    </xf>
    <xf numFmtId="168" fontId="37" fillId="3" borderId="14" xfId="97" applyNumberFormat="1" applyFont="1" applyFill="1" applyBorder="1" applyAlignment="1">
      <alignment horizontal="center" vertical="center"/>
    </xf>
    <xf numFmtId="172" fontId="37" fillId="3" borderId="14" xfId="6" applyNumberFormat="1" applyFont="1" applyFill="1" applyBorder="1" applyAlignment="1">
      <alignment horizontal="center" vertical="center"/>
    </xf>
    <xf numFmtId="172" fontId="37" fillId="3" borderId="16" xfId="6" applyNumberFormat="1" applyFont="1" applyFill="1" applyBorder="1" applyAlignment="1">
      <alignment horizontal="center" vertical="center"/>
    </xf>
    <xf numFmtId="3" fontId="38" fillId="35" borderId="0" xfId="5" applyNumberFormat="1" applyFont="1" applyFill="1" applyAlignment="1">
      <alignment horizontal="center" vertical="center"/>
    </xf>
    <xf numFmtId="3" fontId="32" fillId="2" borderId="12" xfId="0" applyNumberFormat="1" applyFont="1" applyFill="1" applyBorder="1" applyAlignment="1">
      <alignment horizontal="left"/>
    </xf>
    <xf numFmtId="3" fontId="32" fillId="35" borderId="0" xfId="0" applyNumberFormat="1" applyFont="1" applyFill="1" applyAlignment="1">
      <alignment horizontal="center"/>
    </xf>
    <xf numFmtId="3" fontId="32" fillId="2" borderId="17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172" fontId="32" fillId="2" borderId="15" xfId="0" applyNumberFormat="1" applyFont="1" applyFill="1" applyBorder="1" applyAlignment="1">
      <alignment horizontal="center" vertical="center"/>
    </xf>
    <xf numFmtId="3" fontId="32" fillId="2" borderId="11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172" fontId="32" fillId="2" borderId="11" xfId="0" applyNumberFormat="1" applyFont="1" applyFill="1" applyBorder="1" applyAlignment="1">
      <alignment horizontal="center" vertical="center"/>
    </xf>
    <xf numFmtId="173" fontId="38" fillId="3" borderId="12" xfId="6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left" vertical="center"/>
    </xf>
    <xf numFmtId="3" fontId="33" fillId="38" borderId="15" xfId="0" applyNumberFormat="1" applyFont="1" applyFill="1" applyBorder="1" applyAlignment="1">
      <alignment horizontal="center" vertical="center"/>
    </xf>
    <xf numFmtId="9" fontId="33" fillId="38" borderId="15" xfId="0" applyNumberFormat="1" applyFont="1" applyFill="1" applyBorder="1" applyAlignment="1">
      <alignment horizontal="center" vertical="center"/>
    </xf>
    <xf numFmtId="3" fontId="33" fillId="38" borderId="11" xfId="0" applyNumberFormat="1" applyFont="1" applyFill="1" applyBorder="1" applyAlignment="1">
      <alignment horizontal="center" vertical="center"/>
    </xf>
    <xf numFmtId="9" fontId="33" fillId="38" borderId="11" xfId="0" applyNumberFormat="1" applyFont="1" applyFill="1" applyBorder="1" applyAlignment="1">
      <alignment horizontal="center" vertical="center"/>
    </xf>
    <xf numFmtId="9" fontId="33" fillId="37" borderId="11" xfId="6" applyNumberFormat="1" applyFont="1" applyFill="1" applyBorder="1" applyAlignment="1">
      <alignment horizontal="center" vertical="center"/>
    </xf>
    <xf numFmtId="173" fontId="33" fillId="37" borderId="12" xfId="6" applyNumberFormat="1" applyFont="1" applyFill="1" applyBorder="1" applyAlignment="1">
      <alignment horizontal="center" vertical="center"/>
    </xf>
    <xf numFmtId="0" fontId="44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29" fillId="35" borderId="0" xfId="0" applyNumberFormat="1" applyFont="1" applyFill="1" applyAlignment="1">
      <alignment horizontal="left" vertical="center" wrapText="1"/>
    </xf>
    <xf numFmtId="3" fontId="32" fillId="0" borderId="0" xfId="0" applyNumberFormat="1" applyFont="1" applyAlignment="1">
      <alignment horizontal="center"/>
    </xf>
    <xf numFmtId="3" fontId="44" fillId="35" borderId="0" xfId="0" applyNumberFormat="1" applyFont="1" applyFill="1" applyAlignment="1">
      <alignment horizontal="left" vertical="center" wrapText="1"/>
    </xf>
    <xf numFmtId="3" fontId="33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7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8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DE1E-4F58-BBC1-D103C48015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DE1E-4F58-BBC1-D103C48015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DE1E-4F58-BBC1-D103C48015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DE1E-4F58-BBC1-D103C48015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DE1E-4F58-BBC1-D103C48015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DE1E-4F58-BBC1-D103C48015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DE1E-4F58-BBC1-D103C48015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DE1E-4F58-BBC1-D103C480156C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DE1E-4F58-BBC1-D103C480156C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DE1E-4F58-BBC1-D103C480156C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DE1E-4F58-BBC1-D103C480156C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7-DE1E-4F58-BBC1-D103C480156C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9-DE1E-4F58-BBC1-D103C480156C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B-DE1E-4F58-BBC1-D103C480156C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D-DE1E-4F58-BBC1-D103C480156C}"/>
                </c:ext>
              </c:extLst>
            </c:dLbl>
            <c:dLbl>
              <c:idx val="7"/>
              <c:layout>
                <c:manualLayout>
                  <c:x val="3.0555555555555555E-2"/>
                  <c:y val="-1.157407407407407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924999999999999"/>
                      <c:h val="0.1704862933799941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DE1E-4F58-BBC1-D103C480156C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[1]A1!$M$98:$M$105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 Ostalo (manje od 3%)/
Others (less than 3%)</c:v>
                </c:pt>
              </c:strCache>
            </c:strRef>
          </c:cat>
          <c:val>
            <c:numRef>
              <c:f>[1]A1!$N$98:$N$105</c:f>
              <c:numCache>
                <c:formatCode>#,##0</c:formatCode>
                <c:ptCount val="8"/>
                <c:pt idx="0">
                  <c:v>12611360.77</c:v>
                </c:pt>
                <c:pt idx="1">
                  <c:v>5917416.0099999998</c:v>
                </c:pt>
                <c:pt idx="2">
                  <c:v>5355883.4399999995</c:v>
                </c:pt>
                <c:pt idx="3">
                  <c:v>4175921.16</c:v>
                </c:pt>
                <c:pt idx="4">
                  <c:v>2794732.1900000004</c:v>
                </c:pt>
                <c:pt idx="5">
                  <c:v>2096761.85</c:v>
                </c:pt>
                <c:pt idx="6">
                  <c:v>1706933.6099999999</c:v>
                </c:pt>
                <c:pt idx="7" formatCode="#,##0_ ;\-#,##0\ ">
                  <c:v>4436479.7300000004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DE1E-4F58-BBC1-D103C480156C}"/>
            </c:ext>
          </c:extLst>
        </c:ser>
        <c:ser>
          <c:idx val="1"/>
          <c:order val="1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DE1E-4F58-BBC1-D103C48015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DE1E-4F58-BBC1-D103C48015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DE1E-4F58-BBC1-D103C48015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DE1E-4F58-BBC1-D103C48015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DE1E-4F58-BBC1-D103C48015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C-DE1E-4F58-BBC1-D103C48015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E-DE1E-4F58-BBC1-D103C48015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0-DE1E-4F58-BBC1-D103C480156C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DE1E-4F58-BBC1-D103C480156C}"/>
                </c:ext>
              </c:extLst>
            </c:dLbl>
            <c:dLbl>
              <c:idx val="1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DE1E-4F58-BBC1-D103C480156C}"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DE1E-4F58-BBC1-D103C480156C}"/>
                </c:ext>
              </c:extLst>
            </c:dLbl>
            <c:dLbl>
              <c:idx val="3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8-DE1E-4F58-BBC1-D103C480156C}"/>
                </c:ext>
              </c:extLst>
            </c:dLbl>
            <c:dLbl>
              <c:idx val="4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A-DE1E-4F58-BBC1-D103C480156C}"/>
                </c:ext>
              </c:extLst>
            </c:dLbl>
            <c:dLbl>
              <c:idx val="5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C-DE1E-4F58-BBC1-D103C480156C}"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E-DE1E-4F58-BBC1-D103C480156C}"/>
                </c:ext>
              </c:extLst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0-DE1E-4F58-BBC1-D103C480156C}"/>
                </c:ext>
              </c:extLst>
            </c:dLbl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[1]A1!$M$98:$M$105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9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8</c:v>
                </c:pt>
                <c:pt idx="7">
                  <c:v> Ostalo (manje od 3%)/
Others (less than 3%)</c:v>
                </c:pt>
              </c:strCache>
            </c:strRef>
          </c:cat>
          <c:val>
            <c:numRef>
              <c:f>[1]A1!$O$98:$O$105</c:f>
              <c:numCache>
                <c:formatCode>0.0</c:formatCode>
                <c:ptCount val="8"/>
                <c:pt idx="0">
                  <c:v>32.25784142876131</c:v>
                </c:pt>
                <c:pt idx="1">
                  <c:v>15.135802614787419</c:v>
                </c:pt>
                <c:pt idx="2">
                  <c:v>13.699492217321495</c:v>
                </c:pt>
                <c:pt idx="3">
                  <c:v>10.681337649044909</c:v>
                </c:pt>
                <c:pt idx="4">
                  <c:v>7.1484774295989668</c:v>
                </c:pt>
                <c:pt idx="5">
                  <c:v>5.3631810638604245</c:v>
                </c:pt>
                <c:pt idx="6">
                  <c:v>4.3660628480143862</c:v>
                </c:pt>
                <c:pt idx="7" formatCode="0.00%">
                  <c:v>0.11347804748611107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1-DE1E-4F58-BBC1-D103C480156C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65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40</xdr:row>
      <xdr:rowOff>0</xdr:rowOff>
    </xdr:from>
    <xdr:to>
      <xdr:col>3</xdr:col>
      <xdr:colOff>771526</xdr:colOff>
      <xdr:row>62</xdr:row>
      <xdr:rowOff>32904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E0A6690-5E1E-4E53-8C41-42325BB2A5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irjana.bosnjak\Desktop\IZVJESTAJI\Mjese&#269;ni%20izvje&#353;taji\Mjese&#269;ni%202023\2023%2004\Analiza%204%202023.xlsx" TargetMode="External"/><Relationship Id="rId1" Type="http://schemas.openxmlformats.org/officeDocument/2006/relationships/externalLinkPath" Target="Analiza%204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adržaj"/>
      <sheetName val="A1"/>
      <sheetName val="A2"/>
      <sheetName val="A3"/>
      <sheetName val="A4"/>
      <sheetName val="Sheet1"/>
    </sheetNames>
    <sheetDataSet>
      <sheetData sheetId="0"/>
      <sheetData sheetId="1">
        <row r="98">
          <cell r="M98">
            <v>10</v>
          </cell>
          <cell r="N98">
            <v>12611360.77</v>
          </cell>
          <cell r="O98">
            <v>32.25784142876131</v>
          </cell>
        </row>
        <row r="99">
          <cell r="M99">
            <v>20</v>
          </cell>
          <cell r="N99">
            <v>5917416.0099999998</v>
          </cell>
          <cell r="O99">
            <v>15.135802614787419</v>
          </cell>
        </row>
        <row r="100">
          <cell r="M100">
            <v>9</v>
          </cell>
          <cell r="N100">
            <v>5355883.4399999995</v>
          </cell>
          <cell r="O100">
            <v>13.699492217321495</v>
          </cell>
        </row>
        <row r="101">
          <cell r="M101">
            <v>1</v>
          </cell>
          <cell r="N101">
            <v>4175921.16</v>
          </cell>
          <cell r="O101">
            <v>10.681337649044909</v>
          </cell>
        </row>
        <row r="102">
          <cell r="M102">
            <v>3</v>
          </cell>
          <cell r="N102">
            <v>2794732.1900000004</v>
          </cell>
          <cell r="O102">
            <v>7.1484774295989668</v>
          </cell>
        </row>
        <row r="103">
          <cell r="M103">
            <v>2</v>
          </cell>
          <cell r="N103">
            <v>2096761.85</v>
          </cell>
          <cell r="O103">
            <v>5.3631810638604245</v>
          </cell>
        </row>
        <row r="104">
          <cell r="M104">
            <v>8</v>
          </cell>
          <cell r="N104">
            <v>1706933.6099999999</v>
          </cell>
          <cell r="O104">
            <v>4.3660628480143862</v>
          </cell>
        </row>
        <row r="105">
          <cell r="M105" t="str">
            <v xml:space="preserve"> Ostalo (manje od 3%)/
Others (less than 3%)</v>
          </cell>
          <cell r="N105">
            <v>4436479.7300000004</v>
          </cell>
          <cell r="O105">
            <v>0.11347804748611107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zoomScale="110" zoomScaleNormal="110" workbookViewId="0">
      <selection activeCell="A18" sqref="A18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6</v>
      </c>
    </row>
    <row r="8" spans="1:1" ht="15.75" customHeight="1" x14ac:dyDescent="0.25">
      <c r="A8" s="22"/>
    </row>
    <row r="9" spans="1:1" ht="15.75" customHeight="1" x14ac:dyDescent="0.25">
      <c r="A9" s="21" t="s">
        <v>7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36</v>
      </c>
    </row>
    <row r="13" spans="1:1" x14ac:dyDescent="0.25">
      <c r="A13" s="18" t="s">
        <v>61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37</v>
      </c>
    </row>
    <row r="17" spans="1:1" x14ac:dyDescent="0.25">
      <c r="A17" s="20" t="s">
        <v>64</v>
      </c>
    </row>
    <row r="22" spans="1:1" x14ac:dyDescent="0.25">
      <c r="A22" s="31" t="s">
        <v>62</v>
      </c>
    </row>
    <row r="23" spans="1:1" x14ac:dyDescent="0.25">
      <c r="A23" s="32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11" sqref="A11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30" t="s">
        <v>45</v>
      </c>
    </row>
    <row r="5" spans="1:1" s="4" customFormat="1" x14ac:dyDescent="0.2">
      <c r="A5" s="1" t="s">
        <v>78</v>
      </c>
    </row>
    <row r="6" spans="1:1" s="5" customFormat="1" x14ac:dyDescent="0.2">
      <c r="A6" s="54" t="s">
        <v>66</v>
      </c>
    </row>
    <row r="7" spans="1:1" s="4" customFormat="1" x14ac:dyDescent="0.2">
      <c r="A7" s="1" t="s">
        <v>9</v>
      </c>
    </row>
    <row r="8" spans="1:1" s="5" customFormat="1" x14ac:dyDescent="0.2">
      <c r="A8" s="6" t="s">
        <v>8</v>
      </c>
    </row>
    <row r="9" spans="1:1" s="4" customFormat="1" x14ac:dyDescent="0.2">
      <c r="A9" s="59" t="s">
        <v>77</v>
      </c>
    </row>
    <row r="10" spans="1:1" s="5" customFormat="1" x14ac:dyDescent="0.2">
      <c r="A10" s="55" t="s">
        <v>79</v>
      </c>
    </row>
    <row r="59" spans="1:1" x14ac:dyDescent="0.2">
      <c r="A59" s="7"/>
    </row>
  </sheetData>
  <hyperlinks>
    <hyperlink ref="A6" location="'Tabela 1'!A1" display="Table 1: Insurance data for the period 1 January - 31 January 2021" xr:uid="{00000000-0004-0000-0100-000000000000}"/>
    <hyperlink ref="A5" location="'Tabela 1'!A1" display="Tablela 1: Podaci o osiguranju za period od 1. januara do 31. januara 2021. godine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1. januara 2021. godine" xr:uid="{00000000-0004-0000-0100-000003000000}"/>
    <hyperlink ref="A10" location="'Tabela 2'!A1" display="Table 2: Gross Written Premium for the period 1 January - 31 January 2021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25" zoomScaleNormal="100" workbookViewId="0">
      <selection activeCell="C8" sqref="C8:G30"/>
    </sheetView>
  </sheetViews>
  <sheetFormatPr defaultColWidth="9.140625" defaultRowHeight="11.25" x14ac:dyDescent="0.25"/>
  <cols>
    <col min="1" max="1" width="5" style="44" customWidth="1"/>
    <col min="2" max="2" width="37.42578125" style="44" customWidth="1"/>
    <col min="3" max="3" width="13.42578125" style="44" bestFit="1" customWidth="1"/>
    <col min="4" max="4" width="22.140625" style="44" customWidth="1"/>
    <col min="5" max="5" width="15.28515625" style="44" customWidth="1"/>
    <col min="6" max="6" width="7" style="44" bestFit="1" customWidth="1"/>
    <col min="7" max="7" width="10.28515625" style="44" customWidth="1"/>
    <col min="8" max="8" width="10" style="44" bestFit="1" customWidth="1"/>
    <col min="9" max="16384" width="9.140625" style="44"/>
  </cols>
  <sheetData>
    <row r="2" spans="1:11" s="39" customFormat="1" ht="14.25" x14ac:dyDescent="0.25">
      <c r="A2" s="60" t="s">
        <v>65</v>
      </c>
      <c r="B2" s="60"/>
      <c r="C2" s="60"/>
      <c r="D2" s="60"/>
      <c r="E2" s="38"/>
      <c r="F2" s="38"/>
      <c r="G2" s="38"/>
    </row>
    <row r="3" spans="1:11" s="41" customFormat="1" ht="14.25" x14ac:dyDescent="0.25">
      <c r="A3" s="95" t="s">
        <v>66</v>
      </c>
      <c r="B3" s="95"/>
      <c r="C3" s="95"/>
      <c r="D3" s="95"/>
      <c r="E3" s="40"/>
      <c r="F3" s="40"/>
      <c r="G3" s="40"/>
    </row>
    <row r="5" spans="1:11" s="42" customFormat="1" ht="16.5" customHeight="1" x14ac:dyDescent="0.25">
      <c r="A5" s="98" t="s">
        <v>10</v>
      </c>
      <c r="B5" s="98" t="s">
        <v>42</v>
      </c>
      <c r="C5" s="104" t="s">
        <v>43</v>
      </c>
      <c r="D5" s="104"/>
      <c r="E5" s="103" t="s">
        <v>34</v>
      </c>
      <c r="F5" s="103"/>
      <c r="G5" s="103"/>
    </row>
    <row r="6" spans="1:11" s="10" customFormat="1" ht="23.25" customHeight="1" x14ac:dyDescent="0.25">
      <c r="A6" s="98"/>
      <c r="B6" s="98"/>
      <c r="C6" s="102" t="s">
        <v>52</v>
      </c>
      <c r="D6" s="102" t="s">
        <v>55</v>
      </c>
      <c r="E6" s="102" t="s">
        <v>38</v>
      </c>
      <c r="F6" s="101" t="s">
        <v>41</v>
      </c>
      <c r="G6" s="101"/>
    </row>
    <row r="7" spans="1:11" ht="27" customHeight="1" x14ac:dyDescent="0.25">
      <c r="A7" s="98"/>
      <c r="B7" s="98"/>
      <c r="C7" s="102"/>
      <c r="D7" s="102"/>
      <c r="E7" s="102"/>
      <c r="F7" s="52" t="s">
        <v>40</v>
      </c>
      <c r="G7" s="52" t="s">
        <v>39</v>
      </c>
      <c r="H7" s="36"/>
      <c r="I7" s="43"/>
      <c r="J7" s="43"/>
      <c r="K7" s="43"/>
    </row>
    <row r="8" spans="1:11" s="11" customFormat="1" ht="22.5" x14ac:dyDescent="0.25">
      <c r="A8" s="25">
        <v>1</v>
      </c>
      <c r="B8" s="23" t="s">
        <v>11</v>
      </c>
      <c r="C8" s="28">
        <v>45483</v>
      </c>
      <c r="D8" s="28">
        <v>4175921.16</v>
      </c>
      <c r="E8" s="35">
        <v>3825</v>
      </c>
      <c r="F8" s="28">
        <v>3090</v>
      </c>
      <c r="G8" s="28">
        <v>1990615.85</v>
      </c>
      <c r="H8" s="53"/>
      <c r="I8" s="46"/>
      <c r="J8" s="37"/>
      <c r="K8" s="37"/>
    </row>
    <row r="9" spans="1:11" s="11" customFormat="1" ht="22.5" x14ac:dyDescent="0.25">
      <c r="A9" s="25">
        <v>2</v>
      </c>
      <c r="B9" s="23" t="s">
        <v>12</v>
      </c>
      <c r="C9" s="28">
        <v>14857</v>
      </c>
      <c r="D9" s="28">
        <v>2096761.85</v>
      </c>
      <c r="E9" s="35">
        <v>10926</v>
      </c>
      <c r="F9" s="28">
        <v>9454</v>
      </c>
      <c r="G9" s="28">
        <v>693277.1</v>
      </c>
      <c r="H9" s="53"/>
      <c r="I9" s="37"/>
      <c r="J9" s="37"/>
      <c r="K9" s="37"/>
    </row>
    <row r="10" spans="1:11" s="11" customFormat="1" ht="22.5" x14ac:dyDescent="0.25">
      <c r="A10" s="25">
        <v>3</v>
      </c>
      <c r="B10" s="23" t="s">
        <v>13</v>
      </c>
      <c r="C10" s="28">
        <v>17594</v>
      </c>
      <c r="D10" s="28">
        <v>2794732.1900000004</v>
      </c>
      <c r="E10" s="35">
        <v>1409</v>
      </c>
      <c r="F10" s="28">
        <v>1159</v>
      </c>
      <c r="G10" s="28">
        <v>1436566.57</v>
      </c>
      <c r="H10" s="53"/>
      <c r="I10" s="37"/>
      <c r="J10" s="37"/>
      <c r="K10" s="37"/>
    </row>
    <row r="11" spans="1:11" s="11" customFormat="1" ht="22.5" x14ac:dyDescent="0.25">
      <c r="A11" s="25">
        <v>4</v>
      </c>
      <c r="B11" s="23" t="s">
        <v>14</v>
      </c>
      <c r="C11" s="28">
        <v>2</v>
      </c>
      <c r="D11" s="28">
        <v>87839.11</v>
      </c>
      <c r="E11" s="35">
        <v>0</v>
      </c>
      <c r="F11" s="28">
        <v>0</v>
      </c>
      <c r="G11" s="28">
        <v>0</v>
      </c>
      <c r="H11" s="53"/>
      <c r="I11" s="37"/>
      <c r="J11" s="37"/>
      <c r="K11" s="37"/>
    </row>
    <row r="12" spans="1:11" s="11" customFormat="1" ht="22.5" x14ac:dyDescent="0.25">
      <c r="A12" s="25">
        <v>5</v>
      </c>
      <c r="B12" s="23" t="s">
        <v>15</v>
      </c>
      <c r="C12" s="28">
        <v>14</v>
      </c>
      <c r="D12" s="28">
        <v>153250.61000000002</v>
      </c>
      <c r="E12" s="35">
        <v>1</v>
      </c>
      <c r="F12" s="29">
        <v>0</v>
      </c>
      <c r="G12" s="29">
        <v>0</v>
      </c>
      <c r="H12" s="53"/>
      <c r="I12" s="37"/>
      <c r="J12" s="37"/>
      <c r="K12" s="37"/>
    </row>
    <row r="13" spans="1:11" s="11" customFormat="1" ht="22.5" x14ac:dyDescent="0.25">
      <c r="A13" s="25">
        <v>6</v>
      </c>
      <c r="B13" s="23" t="s">
        <v>16</v>
      </c>
      <c r="C13" s="28">
        <v>46</v>
      </c>
      <c r="D13" s="28">
        <v>313997.83999999997</v>
      </c>
      <c r="E13" s="35">
        <v>2</v>
      </c>
      <c r="F13" s="28">
        <v>0</v>
      </c>
      <c r="G13" s="28">
        <v>0</v>
      </c>
      <c r="H13" s="53"/>
      <c r="I13" s="37"/>
      <c r="J13" s="37"/>
      <c r="K13" s="37"/>
    </row>
    <row r="14" spans="1:11" s="11" customFormat="1" ht="22.5" x14ac:dyDescent="0.25">
      <c r="A14" s="25">
        <v>7</v>
      </c>
      <c r="B14" s="23" t="s">
        <v>17</v>
      </c>
      <c r="C14" s="28">
        <v>83</v>
      </c>
      <c r="D14" s="28">
        <v>270993</v>
      </c>
      <c r="E14" s="35">
        <v>78</v>
      </c>
      <c r="F14" s="28">
        <v>68</v>
      </c>
      <c r="G14" s="28">
        <v>11398.16</v>
      </c>
      <c r="H14" s="53"/>
      <c r="I14" s="37"/>
      <c r="J14" s="37"/>
      <c r="K14" s="37"/>
    </row>
    <row r="15" spans="1:11" s="11" customFormat="1" ht="38.25" customHeight="1" x14ac:dyDescent="0.25">
      <c r="A15" s="25">
        <v>8</v>
      </c>
      <c r="B15" s="23" t="s">
        <v>18</v>
      </c>
      <c r="C15" s="28">
        <v>37274</v>
      </c>
      <c r="D15" s="28">
        <v>1706933.6099999999</v>
      </c>
      <c r="E15" s="35">
        <v>253</v>
      </c>
      <c r="F15" s="28">
        <v>165</v>
      </c>
      <c r="G15" s="28">
        <v>213899.41</v>
      </c>
      <c r="H15" s="53"/>
      <c r="I15" s="37"/>
      <c r="J15" s="37"/>
      <c r="K15" s="37"/>
    </row>
    <row r="16" spans="1:11" s="11" customFormat="1" ht="22.5" x14ac:dyDescent="0.25">
      <c r="A16" s="25">
        <v>9</v>
      </c>
      <c r="B16" s="23" t="s">
        <v>19</v>
      </c>
      <c r="C16" s="28">
        <v>26469</v>
      </c>
      <c r="D16" s="28">
        <v>5355883.4399999995</v>
      </c>
      <c r="E16" s="35">
        <v>817</v>
      </c>
      <c r="F16" s="28">
        <v>620</v>
      </c>
      <c r="G16" s="28">
        <v>1486127.0699999998</v>
      </c>
      <c r="H16" s="53"/>
      <c r="I16" s="37"/>
      <c r="J16" s="37"/>
      <c r="K16" s="37"/>
    </row>
    <row r="17" spans="1:11" s="11" customFormat="1" ht="33.75" x14ac:dyDescent="0.25">
      <c r="A17" s="25">
        <v>10</v>
      </c>
      <c r="B17" s="23" t="s">
        <v>20</v>
      </c>
      <c r="C17" s="28">
        <v>272111</v>
      </c>
      <c r="D17" s="28">
        <v>12611360.77</v>
      </c>
      <c r="E17" s="35">
        <v>6398</v>
      </c>
      <c r="F17" s="28">
        <v>4577</v>
      </c>
      <c r="G17" s="28">
        <v>5681122.1000000006</v>
      </c>
      <c r="H17" s="53"/>
      <c r="I17" s="37"/>
      <c r="J17" s="37"/>
      <c r="K17" s="37"/>
    </row>
    <row r="18" spans="1:11" s="11" customFormat="1" ht="33.75" x14ac:dyDescent="0.25">
      <c r="A18" s="25">
        <v>11</v>
      </c>
      <c r="B18" s="23" t="s">
        <v>51</v>
      </c>
      <c r="C18" s="28">
        <v>41</v>
      </c>
      <c r="D18" s="28">
        <v>786084.08</v>
      </c>
      <c r="E18" s="35">
        <v>20</v>
      </c>
      <c r="F18" s="28">
        <v>20</v>
      </c>
      <c r="G18" s="28">
        <v>3571.95</v>
      </c>
      <c r="H18" s="53"/>
      <c r="I18" s="37"/>
      <c r="J18" s="37"/>
      <c r="K18" s="37"/>
    </row>
    <row r="19" spans="1:11" s="11" customFormat="1" ht="33.75" x14ac:dyDescent="0.25">
      <c r="A19" s="25">
        <v>12</v>
      </c>
      <c r="B19" s="23" t="s">
        <v>21</v>
      </c>
      <c r="C19" s="28">
        <v>3073</v>
      </c>
      <c r="D19" s="28">
        <v>63092.63</v>
      </c>
      <c r="E19" s="35">
        <v>12</v>
      </c>
      <c r="F19" s="28">
        <v>8</v>
      </c>
      <c r="G19" s="28">
        <v>1322.34</v>
      </c>
      <c r="H19" s="53"/>
      <c r="I19" s="37"/>
      <c r="J19" s="37"/>
      <c r="K19" s="37"/>
    </row>
    <row r="20" spans="1:11" s="11" customFormat="1" ht="22.5" x14ac:dyDescent="0.25">
      <c r="A20" s="25">
        <v>13</v>
      </c>
      <c r="B20" s="23" t="s">
        <v>22</v>
      </c>
      <c r="C20" s="28">
        <v>3035</v>
      </c>
      <c r="D20" s="28">
        <v>959379.72</v>
      </c>
      <c r="E20" s="35">
        <v>189</v>
      </c>
      <c r="F20" s="28">
        <v>79</v>
      </c>
      <c r="G20" s="28">
        <v>20906.46</v>
      </c>
      <c r="H20" s="53"/>
      <c r="I20" s="37"/>
      <c r="J20" s="37"/>
      <c r="K20" s="37"/>
    </row>
    <row r="21" spans="1:11" s="11" customFormat="1" ht="22.5" x14ac:dyDescent="0.25">
      <c r="A21" s="25">
        <v>14</v>
      </c>
      <c r="B21" s="23" t="s">
        <v>23</v>
      </c>
      <c r="C21" s="28">
        <v>9551</v>
      </c>
      <c r="D21" s="28">
        <v>616429.39</v>
      </c>
      <c r="E21" s="35">
        <v>27</v>
      </c>
      <c r="F21" s="28">
        <v>17</v>
      </c>
      <c r="G21" s="28">
        <v>47742.06</v>
      </c>
      <c r="H21" s="53"/>
      <c r="I21" s="37"/>
      <c r="J21" s="37"/>
      <c r="K21" s="37"/>
    </row>
    <row r="22" spans="1:11" s="11" customFormat="1" ht="22.5" x14ac:dyDescent="0.25">
      <c r="A22" s="25">
        <v>15</v>
      </c>
      <c r="B22" s="23" t="s">
        <v>49</v>
      </c>
      <c r="C22" s="28">
        <v>290</v>
      </c>
      <c r="D22" s="28">
        <v>21390.03</v>
      </c>
      <c r="E22" s="35">
        <v>20</v>
      </c>
      <c r="F22" s="28">
        <v>18</v>
      </c>
      <c r="G22" s="28">
        <v>17402.5</v>
      </c>
      <c r="H22" s="53"/>
      <c r="I22" s="37"/>
      <c r="J22" s="37"/>
      <c r="K22" s="37"/>
    </row>
    <row r="23" spans="1:11" s="11" customFormat="1" ht="22.5" x14ac:dyDescent="0.25">
      <c r="A23" s="25">
        <v>16</v>
      </c>
      <c r="B23" s="23" t="s">
        <v>24</v>
      </c>
      <c r="C23" s="28">
        <v>4630</v>
      </c>
      <c r="D23" s="28">
        <v>130793.73</v>
      </c>
      <c r="E23" s="35">
        <v>142</v>
      </c>
      <c r="F23" s="28">
        <v>135</v>
      </c>
      <c r="G23" s="28">
        <v>17748.259999999998</v>
      </c>
      <c r="H23" s="53"/>
      <c r="I23" s="37"/>
      <c r="J23" s="37"/>
      <c r="K23" s="37"/>
    </row>
    <row r="24" spans="1:11" s="11" customFormat="1" ht="22.5" x14ac:dyDescent="0.25">
      <c r="A24" s="25">
        <v>17</v>
      </c>
      <c r="B24" s="23" t="s">
        <v>25</v>
      </c>
      <c r="C24" s="28">
        <v>1700</v>
      </c>
      <c r="D24" s="28">
        <v>2039.1200000000001</v>
      </c>
      <c r="E24" s="35">
        <v>1</v>
      </c>
      <c r="F24" s="28">
        <v>0</v>
      </c>
      <c r="G24" s="28">
        <v>0</v>
      </c>
      <c r="H24" s="53"/>
      <c r="I24" s="37"/>
      <c r="J24" s="37"/>
      <c r="K24" s="37"/>
    </row>
    <row r="25" spans="1:11" s="11" customFormat="1" ht="22.5" x14ac:dyDescent="0.25">
      <c r="A25" s="25">
        <v>18</v>
      </c>
      <c r="B25" s="23" t="s">
        <v>26</v>
      </c>
      <c r="C25" s="28">
        <v>80595</v>
      </c>
      <c r="D25" s="28">
        <v>448359.52</v>
      </c>
      <c r="E25" s="35">
        <v>2068</v>
      </c>
      <c r="F25" s="28">
        <v>1805</v>
      </c>
      <c r="G25" s="28">
        <v>211816.6</v>
      </c>
      <c r="H25" s="53"/>
      <c r="I25" s="37"/>
      <c r="J25" s="37"/>
      <c r="K25" s="37"/>
    </row>
    <row r="26" spans="1:11" s="11" customFormat="1" ht="22.5" x14ac:dyDescent="0.25">
      <c r="A26" s="25">
        <v>19</v>
      </c>
      <c r="B26" s="23" t="s">
        <v>27</v>
      </c>
      <c r="C26" s="28">
        <v>23142</v>
      </c>
      <c r="D26" s="28">
        <v>52503.06</v>
      </c>
      <c r="E26" s="35">
        <v>3</v>
      </c>
      <c r="F26" s="28">
        <v>2</v>
      </c>
      <c r="G26" s="28">
        <v>150</v>
      </c>
      <c r="H26" s="53"/>
      <c r="I26" s="37"/>
      <c r="J26" s="37"/>
      <c r="K26" s="37"/>
    </row>
    <row r="27" spans="1:11" s="11" customFormat="1" ht="22.5" x14ac:dyDescent="0.25">
      <c r="A27" s="25">
        <v>20</v>
      </c>
      <c r="B27" s="23" t="s">
        <v>50</v>
      </c>
      <c r="C27" s="28">
        <v>71595</v>
      </c>
      <c r="D27" s="28">
        <v>5917416.0099999998</v>
      </c>
      <c r="E27" s="35">
        <v>944</v>
      </c>
      <c r="F27" s="28">
        <v>783</v>
      </c>
      <c r="G27" s="28">
        <v>3332268.28</v>
      </c>
      <c r="H27" s="53"/>
      <c r="I27" s="37"/>
      <c r="J27" s="37"/>
      <c r="K27" s="37"/>
    </row>
    <row r="28" spans="1:11" s="11" customFormat="1" ht="22.5" x14ac:dyDescent="0.25">
      <c r="A28" s="25">
        <v>21</v>
      </c>
      <c r="B28" s="23" t="s">
        <v>28</v>
      </c>
      <c r="C28" s="28">
        <v>144</v>
      </c>
      <c r="D28" s="28">
        <v>5310</v>
      </c>
      <c r="E28" s="35">
        <v>21</v>
      </c>
      <c r="F28" s="28">
        <v>14</v>
      </c>
      <c r="G28" s="28">
        <v>16842.75</v>
      </c>
      <c r="H28" s="53"/>
      <c r="I28" s="37"/>
      <c r="J28" s="37"/>
      <c r="K28" s="37"/>
    </row>
    <row r="29" spans="1:11" s="11" customFormat="1" ht="45" x14ac:dyDescent="0.25">
      <c r="A29" s="25">
        <v>22</v>
      </c>
      <c r="B29" s="23" t="s">
        <v>29</v>
      </c>
      <c r="C29" s="28">
        <v>45330</v>
      </c>
      <c r="D29" s="28">
        <v>524867.89</v>
      </c>
      <c r="E29" s="35">
        <v>376</v>
      </c>
      <c r="F29" s="28">
        <v>224</v>
      </c>
      <c r="G29" s="28">
        <v>172371.44</v>
      </c>
      <c r="H29" s="53"/>
      <c r="I29" s="37"/>
      <c r="J29" s="37"/>
      <c r="K29" s="37"/>
    </row>
    <row r="30" spans="1:11" s="11" customFormat="1" ht="22.5" x14ac:dyDescent="0.25">
      <c r="A30" s="25">
        <v>23</v>
      </c>
      <c r="B30" s="23" t="s">
        <v>30</v>
      </c>
      <c r="C30" s="28">
        <v>28</v>
      </c>
      <c r="D30" s="28">
        <v>150</v>
      </c>
      <c r="E30" s="35">
        <v>0</v>
      </c>
      <c r="F30" s="28">
        <v>0</v>
      </c>
      <c r="G30" s="28">
        <v>0</v>
      </c>
      <c r="H30" s="53"/>
      <c r="I30" s="37"/>
      <c r="J30" s="37"/>
      <c r="K30" s="37"/>
    </row>
    <row r="31" spans="1:11" s="11" customFormat="1" ht="22.5" x14ac:dyDescent="0.25">
      <c r="A31" s="26"/>
      <c r="B31" s="24" t="s">
        <v>31</v>
      </c>
      <c r="C31" s="33">
        <f>SUM(C8:C26)</f>
        <v>539990</v>
      </c>
      <c r="D31" s="33">
        <f t="shared" ref="D31:G31" si="0">SUM(D8:D26)</f>
        <v>32647744.859999992</v>
      </c>
      <c r="E31" s="33">
        <f>SUM(E8:E26)</f>
        <v>26191</v>
      </c>
      <c r="F31" s="33">
        <f t="shared" si="0"/>
        <v>21217</v>
      </c>
      <c r="G31" s="33">
        <f t="shared" si="0"/>
        <v>11833666.430000002</v>
      </c>
      <c r="H31" s="53"/>
      <c r="I31" s="37"/>
      <c r="J31" s="37"/>
      <c r="K31" s="37"/>
    </row>
    <row r="32" spans="1:11" s="11" customFormat="1" ht="22.5" x14ac:dyDescent="0.25">
      <c r="A32" s="26"/>
      <c r="B32" s="24" t="s">
        <v>32</v>
      </c>
      <c r="C32" s="33">
        <f>SUM(C27:C30)</f>
        <v>117097</v>
      </c>
      <c r="D32" s="33">
        <f>SUM(D27:D30)</f>
        <v>6447743.8999999994</v>
      </c>
      <c r="E32" s="33">
        <f t="shared" ref="E32:F32" si="1">SUM(E27:E30)</f>
        <v>1341</v>
      </c>
      <c r="F32" s="33">
        <f t="shared" si="1"/>
        <v>1021</v>
      </c>
      <c r="G32" s="33">
        <f>SUM(G27:G30)</f>
        <v>3521482.4699999997</v>
      </c>
      <c r="H32" s="53"/>
      <c r="I32" s="37"/>
      <c r="J32" s="37"/>
      <c r="K32" s="37"/>
    </row>
    <row r="33" spans="1:11" s="11" customFormat="1" ht="20.25" customHeight="1" x14ac:dyDescent="0.25">
      <c r="A33" s="26"/>
      <c r="B33" s="27" t="s">
        <v>33</v>
      </c>
      <c r="C33" s="34">
        <f>C31+C32</f>
        <v>657087</v>
      </c>
      <c r="D33" s="34">
        <f t="shared" ref="D33:G33" si="2">D31+D32</f>
        <v>39095488.75999999</v>
      </c>
      <c r="E33" s="34">
        <f t="shared" si="2"/>
        <v>27532</v>
      </c>
      <c r="F33" s="34">
        <f t="shared" si="2"/>
        <v>22238</v>
      </c>
      <c r="G33" s="34">
        <f t="shared" si="2"/>
        <v>15355148.900000002</v>
      </c>
      <c r="H33" s="53"/>
      <c r="I33" s="37"/>
      <c r="J33" s="37"/>
      <c r="K33" s="37"/>
    </row>
    <row r="34" spans="1:11" ht="17.25" customHeight="1" x14ac:dyDescent="0.25">
      <c r="A34" s="44" t="s">
        <v>47</v>
      </c>
      <c r="D34" s="47"/>
      <c r="H34" s="45"/>
      <c r="I34" s="43"/>
      <c r="J34" s="43"/>
      <c r="K34" s="43"/>
    </row>
    <row r="35" spans="1:11" x14ac:dyDescent="0.25">
      <c r="H35" s="43"/>
      <c r="I35" s="43"/>
      <c r="J35" s="43"/>
      <c r="K35" s="43"/>
    </row>
    <row r="36" spans="1:11" ht="15" x14ac:dyDescent="0.25">
      <c r="A36" s="100" t="s">
        <v>9</v>
      </c>
      <c r="B36" s="100"/>
      <c r="C36" s="100"/>
      <c r="H36" s="43"/>
      <c r="I36" s="43"/>
      <c r="J36" s="43"/>
      <c r="K36" s="43"/>
    </row>
    <row r="37" spans="1:11" ht="14.25" x14ac:dyDescent="0.25">
      <c r="A37" s="99" t="s">
        <v>8</v>
      </c>
      <c r="B37" s="99"/>
      <c r="C37" s="99"/>
      <c r="H37" s="43"/>
      <c r="I37" s="43"/>
      <c r="J37" s="43"/>
      <c r="K37" s="43"/>
    </row>
    <row r="38" spans="1:11" x14ac:dyDescent="0.25">
      <c r="H38" s="43"/>
      <c r="I38" s="43"/>
      <c r="J38" s="43"/>
      <c r="K38" s="43"/>
    </row>
    <row r="60" spans="2:4" x14ac:dyDescent="0.25">
      <c r="B60" s="97"/>
      <c r="C60" s="97"/>
      <c r="D60" s="97"/>
    </row>
    <row r="61" spans="2:4" x14ac:dyDescent="0.25">
      <c r="B61" s="51"/>
      <c r="C61" s="51"/>
      <c r="D61" s="51"/>
    </row>
    <row r="62" spans="2:4" x14ac:dyDescent="0.25">
      <c r="B62" s="51"/>
      <c r="C62" s="51"/>
      <c r="D62" s="51"/>
    </row>
    <row r="66" spans="1:2" ht="15.75" customHeight="1" x14ac:dyDescent="0.25">
      <c r="A66" s="44" t="s">
        <v>47</v>
      </c>
    </row>
    <row r="69" spans="1:2" s="48" customFormat="1" ht="12.75" x14ac:dyDescent="0.25">
      <c r="A69" s="96" t="s">
        <v>35</v>
      </c>
      <c r="B69" s="96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conditionalFormatting sqref="H8:H33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89" fitToHeight="0" orientation="portrait" r:id="rId1"/>
  <rowBreaks count="1" manualBreakCount="1">
    <brk id="34" max="6" man="1"/>
  </rowBreaks>
  <ignoredErrors>
    <ignoredError sqref="D31:D32 G31:G32 F31:F32 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22"/>
  <sheetViews>
    <sheetView showGridLines="0" tabSelected="1" zoomScale="110" zoomScaleNormal="110" zoomScaleSheetLayoutView="100" workbookViewId="0">
      <selection activeCell="O26" sqref="O26"/>
    </sheetView>
  </sheetViews>
  <sheetFormatPr defaultColWidth="9.140625" defaultRowHeight="11.25" x14ac:dyDescent="0.2"/>
  <cols>
    <col min="1" max="1" width="32.7109375" style="2" customWidth="1"/>
    <col min="2" max="3" width="9" style="2" bestFit="1" customWidth="1"/>
    <col min="4" max="4" width="9.85546875" style="2" bestFit="1" customWidth="1"/>
    <col min="5" max="5" width="10.7109375" style="2" bestFit="1" customWidth="1"/>
    <col min="6" max="7" width="8.85546875" style="2" bestFit="1" customWidth="1"/>
    <col min="8" max="8" width="9.85546875" style="2" bestFit="1" customWidth="1"/>
    <col min="9" max="9" width="10.7109375" style="2" bestFit="1" customWidth="1"/>
    <col min="10" max="11" width="8.85546875" style="2" bestFit="1" customWidth="1"/>
    <col min="12" max="12" width="9.85546875" style="2" bestFit="1" customWidth="1"/>
    <col min="13" max="13" width="10.7109375" style="2" bestFit="1" customWidth="1"/>
    <col min="14" max="14" width="5.85546875" style="2" bestFit="1" customWidth="1"/>
    <col min="15" max="15" width="9.5703125" style="2" bestFit="1" customWidth="1"/>
    <col min="16" max="16384" width="9.140625" style="2"/>
  </cols>
  <sheetData>
    <row r="2" spans="1:16" s="13" customFormat="1" ht="14.25" x14ac:dyDescent="0.2">
      <c r="A2" s="105" t="s">
        <v>67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5"/>
    </row>
    <row r="3" spans="1:16" s="14" customFormat="1" ht="14.25" x14ac:dyDescent="0.2">
      <c r="A3" s="107" t="s">
        <v>68</v>
      </c>
      <c r="B3" s="107"/>
      <c r="C3" s="107"/>
      <c r="D3" s="107"/>
      <c r="E3" s="107"/>
      <c r="F3" s="16"/>
      <c r="G3" s="16"/>
      <c r="H3" s="16"/>
      <c r="I3" s="16"/>
      <c r="J3" s="16"/>
      <c r="K3" s="16"/>
      <c r="L3" s="16"/>
      <c r="M3" s="16"/>
      <c r="N3" s="16"/>
    </row>
    <row r="4" spans="1:16" x14ac:dyDescent="0.2">
      <c r="M4" s="106"/>
      <c r="N4" s="106"/>
    </row>
    <row r="5" spans="1:16" s="9" customFormat="1" ht="12.75" x14ac:dyDescent="0.2">
      <c r="A5" s="108" t="s">
        <v>56</v>
      </c>
      <c r="B5" s="108" t="s">
        <v>57</v>
      </c>
      <c r="C5" s="108"/>
      <c r="D5" s="108"/>
      <c r="E5" s="108"/>
      <c r="F5" s="108" t="s">
        <v>58</v>
      </c>
      <c r="G5" s="108"/>
      <c r="H5" s="108"/>
      <c r="I5" s="108"/>
      <c r="J5" s="108" t="s">
        <v>59</v>
      </c>
      <c r="K5" s="108"/>
      <c r="L5" s="108"/>
      <c r="M5" s="108"/>
      <c r="N5" s="108"/>
    </row>
    <row r="6" spans="1:16" s="8" customFormat="1" ht="33.75" x14ac:dyDescent="0.2">
      <c r="A6" s="108"/>
      <c r="B6" s="61" t="s">
        <v>69</v>
      </c>
      <c r="C6" s="61" t="s">
        <v>70</v>
      </c>
      <c r="D6" s="61" t="s">
        <v>71</v>
      </c>
      <c r="E6" s="61" t="s">
        <v>72</v>
      </c>
      <c r="F6" s="62" t="s">
        <v>73</v>
      </c>
      <c r="G6" s="62" t="s">
        <v>74</v>
      </c>
      <c r="H6" s="62" t="s">
        <v>75</v>
      </c>
      <c r="I6" s="62" t="s">
        <v>76</v>
      </c>
      <c r="J6" s="63" t="s">
        <v>73</v>
      </c>
      <c r="K6" s="63" t="s">
        <v>74</v>
      </c>
      <c r="L6" s="63" t="s">
        <v>75</v>
      </c>
      <c r="M6" s="63" t="s">
        <v>76</v>
      </c>
      <c r="N6" s="64" t="s">
        <v>54</v>
      </c>
    </row>
    <row r="7" spans="1:16" ht="14.25" customHeight="1" x14ac:dyDescent="0.2">
      <c r="A7" s="65" t="s">
        <v>0</v>
      </c>
      <c r="B7" s="66">
        <v>12598562.33</v>
      </c>
      <c r="C7" s="67">
        <v>13085089.779999999</v>
      </c>
      <c r="D7" s="68">
        <f>B7/$B$16</f>
        <v>0.43967304706640725</v>
      </c>
      <c r="E7" s="69">
        <f>C7/$C$16</f>
        <v>0.40079612959827571</v>
      </c>
      <c r="F7" s="70"/>
      <c r="G7" s="71"/>
      <c r="H7" s="71"/>
      <c r="I7" s="71"/>
      <c r="J7" s="72">
        <f>B7</f>
        <v>12598562.33</v>
      </c>
      <c r="K7" s="66">
        <f>C7</f>
        <v>13085089.779999999</v>
      </c>
      <c r="L7" s="68">
        <f>J7/$J$16</f>
        <v>0.3613253006313944</v>
      </c>
      <c r="M7" s="68">
        <f>K7/$K$16</f>
        <v>0.33469564379478545</v>
      </c>
      <c r="N7" s="73">
        <f>K7/J7*100</f>
        <v>103.86176959923013</v>
      </c>
      <c r="P7" s="57"/>
    </row>
    <row r="8" spans="1:16" ht="14.25" customHeight="1" x14ac:dyDescent="0.2">
      <c r="A8" s="65" t="s">
        <v>44</v>
      </c>
      <c r="B8" s="66">
        <v>4999954.2199999979</v>
      </c>
      <c r="C8" s="67">
        <v>6466696.2799999984</v>
      </c>
      <c r="D8" s="68">
        <f>B8/$B$16</f>
        <v>0.17449174354324448</v>
      </c>
      <c r="E8" s="69">
        <f>C8/$C$16</f>
        <v>0.19807482286235922</v>
      </c>
      <c r="F8" s="70"/>
      <c r="G8" s="71"/>
      <c r="H8" s="71"/>
      <c r="I8" s="71"/>
      <c r="J8" s="72">
        <f t="shared" ref="J8:J11" si="0">B8</f>
        <v>4999954.2199999979</v>
      </c>
      <c r="K8" s="66">
        <f>C8</f>
        <v>6466696.2799999984</v>
      </c>
      <c r="L8" s="68">
        <f t="shared" ref="L8:L15" si="1">J8/$J$16</f>
        <v>0.1433981048284188</v>
      </c>
      <c r="M8" s="68">
        <f>K8/$K$16</f>
        <v>0.16540773590778859</v>
      </c>
      <c r="N8" s="73">
        <f t="shared" ref="N8:N14" si="2">K8/J8*100</f>
        <v>129.33510979226529</v>
      </c>
      <c r="P8" s="57"/>
    </row>
    <row r="9" spans="1:16" ht="14.25" customHeight="1" x14ac:dyDescent="0.2">
      <c r="A9" s="65" t="s">
        <v>53</v>
      </c>
      <c r="B9" s="66">
        <v>2120670.81</v>
      </c>
      <c r="C9" s="66">
        <v>2438329.0000000005</v>
      </c>
      <c r="D9" s="68">
        <f>B9/$B$16</f>
        <v>7.4008587046255944E-2</v>
      </c>
      <c r="E9" s="69">
        <f>C9/$C$16</f>
        <v>7.4685985523840578E-2</v>
      </c>
      <c r="F9" s="70"/>
      <c r="G9" s="71"/>
      <c r="H9" s="71"/>
      <c r="I9" s="71"/>
      <c r="J9" s="72">
        <f t="shared" si="0"/>
        <v>2120670.81</v>
      </c>
      <c r="K9" s="66">
        <f t="shared" ref="K9:K10" si="3">C9</f>
        <v>2438329.0000000005</v>
      </c>
      <c r="L9" s="68">
        <f t="shared" si="1"/>
        <v>6.0820591897129003E-2</v>
      </c>
      <c r="M9" s="68">
        <f t="shared" ref="M9:M16" si="4">K9/$K$16</f>
        <v>6.2368551393958839E-2</v>
      </c>
      <c r="N9" s="73">
        <f t="shared" si="2"/>
        <v>114.97913719102874</v>
      </c>
      <c r="P9" s="57"/>
    </row>
    <row r="10" spans="1:16" ht="14.25" customHeight="1" x14ac:dyDescent="0.2">
      <c r="A10" s="65" t="s">
        <v>1</v>
      </c>
      <c r="B10" s="66">
        <v>4534622.84</v>
      </c>
      <c r="C10" s="67">
        <v>5862859.2400000012</v>
      </c>
      <c r="D10" s="68">
        <f>B10/$B$16</f>
        <v>0.15825229809056518</v>
      </c>
      <c r="E10" s="69">
        <f>C10/$C$16</f>
        <v>0.17957930218889862</v>
      </c>
      <c r="F10" s="70"/>
      <c r="G10" s="71"/>
      <c r="H10" s="71"/>
      <c r="I10" s="71"/>
      <c r="J10" s="72">
        <f t="shared" si="0"/>
        <v>4534622.84</v>
      </c>
      <c r="K10" s="66">
        <f t="shared" si="3"/>
        <v>5862859.2400000012</v>
      </c>
      <c r="L10" s="68">
        <f t="shared" si="1"/>
        <v>0.1300524550338108</v>
      </c>
      <c r="M10" s="68">
        <f t="shared" si="4"/>
        <v>0.14996255133145955</v>
      </c>
      <c r="N10" s="73">
        <f t="shared" si="2"/>
        <v>129.29100052784105</v>
      </c>
      <c r="P10" s="57"/>
    </row>
    <row r="11" spans="1:16" ht="13.15" customHeight="1" x14ac:dyDescent="0.2">
      <c r="A11" s="65" t="s">
        <v>2</v>
      </c>
      <c r="B11" s="74">
        <v>4400578.3600000003</v>
      </c>
      <c r="C11" s="75">
        <v>4794770.5599999996</v>
      </c>
      <c r="D11" s="76">
        <f>B11/$B$16</f>
        <v>0.15357432425352724</v>
      </c>
      <c r="E11" s="77">
        <f>C11/$C$16</f>
        <v>0.14686375982662589</v>
      </c>
      <c r="F11" s="70"/>
      <c r="G11" s="71"/>
      <c r="H11" s="78"/>
      <c r="I11" s="78"/>
      <c r="J11" s="72">
        <f t="shared" si="0"/>
        <v>4400578.3600000003</v>
      </c>
      <c r="K11" s="66">
        <f>C11</f>
        <v>4794770.5599999996</v>
      </c>
      <c r="L11" s="68">
        <f t="shared" si="1"/>
        <v>0.12620807495572461</v>
      </c>
      <c r="M11" s="68">
        <f t="shared" si="4"/>
        <v>0.12264255319671821</v>
      </c>
      <c r="N11" s="73">
        <f t="shared" si="2"/>
        <v>108.95773618265937</v>
      </c>
      <c r="P11" s="57"/>
    </row>
    <row r="12" spans="1:16" ht="14.45" customHeight="1" x14ac:dyDescent="0.2">
      <c r="A12" s="79" t="s">
        <v>5</v>
      </c>
      <c r="B12" s="80"/>
      <c r="C12" s="80"/>
      <c r="D12" s="80"/>
      <c r="E12" s="80"/>
      <c r="F12" s="81">
        <v>1580829.64</v>
      </c>
      <c r="G12" s="82">
        <v>1715443.1700000002</v>
      </c>
      <c r="H12" s="83">
        <f>F12/$F$16</f>
        <v>0.2544285178866002</v>
      </c>
      <c r="I12" s="83">
        <f t="shared" ref="I12:I16" si="5">G12/$G$16</f>
        <v>0.26605324228215704</v>
      </c>
      <c r="J12" s="84">
        <f>F12</f>
        <v>1580829.64</v>
      </c>
      <c r="K12" s="66">
        <f>G12</f>
        <v>1715443.1700000002</v>
      </c>
      <c r="L12" s="68">
        <f>J12/$J$16</f>
        <v>4.53380100013379E-2</v>
      </c>
      <c r="M12" s="68">
        <f t="shared" si="4"/>
        <v>4.3878289398830372E-2</v>
      </c>
      <c r="N12" s="73">
        <f t="shared" si="2"/>
        <v>108.51537234587785</v>
      </c>
      <c r="P12" s="57"/>
    </row>
    <row r="13" spans="1:16" ht="14.25" customHeight="1" x14ac:dyDescent="0.2">
      <c r="A13" s="79" t="s">
        <v>48</v>
      </c>
      <c r="B13" s="80"/>
      <c r="C13" s="80"/>
      <c r="D13" s="80"/>
      <c r="E13" s="80"/>
      <c r="F13" s="85">
        <v>2253590.35</v>
      </c>
      <c r="G13" s="82">
        <v>2297960.9300000002</v>
      </c>
      <c r="H13" s="86">
        <f>F13/$F$16</f>
        <v>0.36270679532175565</v>
      </c>
      <c r="I13" s="86">
        <f t="shared" si="5"/>
        <v>0.35639767423144708</v>
      </c>
      <c r="J13" s="84">
        <f t="shared" ref="J13:J15" si="6">F13</f>
        <v>2253590.35</v>
      </c>
      <c r="K13" s="66">
        <f t="shared" ref="K13:K15" si="7">G13</f>
        <v>2297960.9300000002</v>
      </c>
      <c r="L13" s="68">
        <f t="shared" si="1"/>
        <v>6.4632708827004656E-2</v>
      </c>
      <c r="M13" s="68">
        <f t="shared" si="4"/>
        <v>5.8778160930708874E-2</v>
      </c>
      <c r="N13" s="73">
        <f t="shared" si="2"/>
        <v>101.96888400769022</v>
      </c>
      <c r="P13" s="57"/>
    </row>
    <row r="14" spans="1:16" ht="14.25" customHeight="1" x14ac:dyDescent="0.2">
      <c r="A14" s="79" t="s">
        <v>3</v>
      </c>
      <c r="B14" s="80"/>
      <c r="C14" s="80"/>
      <c r="D14" s="80"/>
      <c r="E14" s="80"/>
      <c r="F14" s="85">
        <v>566172.16000000003</v>
      </c>
      <c r="G14" s="84">
        <v>530780.53</v>
      </c>
      <c r="H14" s="86">
        <f>F14/$F$16</f>
        <v>9.1123255721252225E-2</v>
      </c>
      <c r="I14" s="86">
        <f t="shared" si="5"/>
        <v>8.2320349293029463E-2</v>
      </c>
      <c r="J14" s="84">
        <f t="shared" si="6"/>
        <v>566172.16000000003</v>
      </c>
      <c r="K14" s="66">
        <f t="shared" si="7"/>
        <v>530780.53</v>
      </c>
      <c r="L14" s="68">
        <f t="shared" si="1"/>
        <v>1.6237751622976328E-2</v>
      </c>
      <c r="M14" s="68">
        <f t="shared" si="4"/>
        <v>1.3576516033815661E-2</v>
      </c>
      <c r="N14" s="87">
        <f t="shared" si="2"/>
        <v>93.748963212885641</v>
      </c>
      <c r="P14" s="57"/>
    </row>
    <row r="15" spans="1:16" ht="14.25" customHeight="1" x14ac:dyDescent="0.2">
      <c r="A15" s="79" t="s">
        <v>4</v>
      </c>
      <c r="B15" s="80"/>
      <c r="C15" s="80"/>
      <c r="D15" s="80"/>
      <c r="E15" s="80"/>
      <c r="F15" s="85">
        <v>1812664.34</v>
      </c>
      <c r="G15" s="84">
        <v>1903559.27</v>
      </c>
      <c r="H15" s="86">
        <f>F15/$F$16</f>
        <v>0.29174143107039191</v>
      </c>
      <c r="I15" s="86">
        <f>G15/$G$16</f>
        <v>0.29522873419336643</v>
      </c>
      <c r="J15" s="84">
        <f t="shared" si="6"/>
        <v>1812664.34</v>
      </c>
      <c r="K15" s="66">
        <f t="shared" si="7"/>
        <v>1903559.27</v>
      </c>
      <c r="L15" s="68">
        <f t="shared" si="1"/>
        <v>5.1987002202203508E-2</v>
      </c>
      <c r="M15" s="68">
        <f t="shared" si="4"/>
        <v>4.8689998011934299E-2</v>
      </c>
      <c r="N15" s="73">
        <f>K15/J15*100</f>
        <v>105.01443802882997</v>
      </c>
      <c r="P15" s="57"/>
    </row>
    <row r="16" spans="1:16" s="12" customFormat="1" ht="18.2" customHeight="1" x14ac:dyDescent="0.2">
      <c r="A16" s="88" t="s">
        <v>60</v>
      </c>
      <c r="B16" s="89">
        <f>SUM(B7:B15)</f>
        <v>28654388.559999995</v>
      </c>
      <c r="C16" s="89">
        <f>SUM(C7:C15)</f>
        <v>32647744.859999999</v>
      </c>
      <c r="D16" s="90">
        <f>B16/B16</f>
        <v>1</v>
      </c>
      <c r="E16" s="90">
        <f>C16/C16</f>
        <v>1</v>
      </c>
      <c r="F16" s="91">
        <f>SUM(F7:F15)</f>
        <v>6213256.4900000002</v>
      </c>
      <c r="G16" s="91">
        <f>SUM(G7:G15)</f>
        <v>6447743.9000000004</v>
      </c>
      <c r="H16" s="92">
        <f>SUM(H7:H15)</f>
        <v>1</v>
      </c>
      <c r="I16" s="92">
        <f t="shared" si="5"/>
        <v>1</v>
      </c>
      <c r="J16" s="91">
        <f>SUM(J7:J15)</f>
        <v>34867645.049999997</v>
      </c>
      <c r="K16" s="91">
        <f>SUM(K7:K15)</f>
        <v>39095488.760000005</v>
      </c>
      <c r="L16" s="93">
        <f>J16/J16</f>
        <v>1</v>
      </c>
      <c r="M16" s="93">
        <f t="shared" si="4"/>
        <v>1</v>
      </c>
      <c r="N16" s="94">
        <f>K16/J16*100</f>
        <v>112.12540653071726</v>
      </c>
      <c r="O16" s="57"/>
    </row>
    <row r="17" spans="1:14" ht="21" customHeight="1" x14ac:dyDescent="0.2">
      <c r="A17" s="2" t="s">
        <v>46</v>
      </c>
      <c r="B17" s="49"/>
      <c r="C17" s="50"/>
      <c r="D17" s="58"/>
      <c r="H17" s="56"/>
      <c r="N17" s="57"/>
    </row>
    <row r="18" spans="1:14" ht="12" x14ac:dyDescent="0.2">
      <c r="A18" s="8"/>
      <c r="B18" s="50"/>
      <c r="C18" s="50"/>
    </row>
    <row r="19" spans="1:14" x14ac:dyDescent="0.2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  <row r="20" spans="1:14" x14ac:dyDescent="0.2"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</row>
    <row r="21" spans="1:14" x14ac:dyDescent="0.2"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</row>
    <row r="22" spans="1:14" x14ac:dyDescent="0.2"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</row>
  </sheetData>
  <mergeCells count="7">
    <mergeCell ref="A2:M2"/>
    <mergeCell ref="M4:N4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2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Mirjana Bosnjak</cp:lastModifiedBy>
  <cp:lastPrinted>2021-03-24T07:48:05Z</cp:lastPrinted>
  <dcterms:created xsi:type="dcterms:W3CDTF">2018-02-21T07:14:25Z</dcterms:created>
  <dcterms:modified xsi:type="dcterms:W3CDTF">2023-05-18T09:58:29Z</dcterms:modified>
</cp:coreProperties>
</file>