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IZVJESTAJI\Mjesečni izvještaji\Mjesečni 2023\2023 02\FINAL\FINAL\ZADNJI FINAL\"/>
    </mc:Choice>
  </mc:AlternateContent>
  <xr:revisionPtr revIDLastSave="0" documentId="13_ncr:1_{A296C4BB-3D8A-42BA-A294-BC7E07EA613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3" l="1"/>
  <c r="H6" i="3" l="1"/>
  <c r="I6" i="3" l="1"/>
  <c r="M6" i="3"/>
  <c r="L6" i="3"/>
  <c r="K6" i="3"/>
  <c r="J6" i="3"/>
  <c r="G6" i="3"/>
  <c r="F6" i="3"/>
  <c r="F16" i="3" l="1"/>
  <c r="G16" i="3" l="1"/>
  <c r="C31" i="1" l="1"/>
  <c r="F31" i="1" l="1"/>
  <c r="F32" i="1"/>
  <c r="F33" i="1" l="1"/>
  <c r="K7" i="3" l="1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N7" i="3" s="1"/>
  <c r="C16" i="3"/>
  <c r="B16" i="3"/>
  <c r="K16" i="3" l="1"/>
  <c r="N15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<sst xmlns="http://schemas.openxmlformats.org/spreadsheetml/2006/main" count="81" uniqueCount="76">
  <si>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</si>
  <si>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</si>
  <si>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</si>
  <si>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</si>
  <si>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</si>
  <si>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</si>
  <si>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</si>
  <si>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</si>
  <si>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</si>
  <si>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</si>
  <si>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</si>
  <si>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</si>
  <si>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</si>
  <si>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</si>
  <si>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</si>
  <si>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</si>
  <si>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</si>
  <si>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</si>
  <si>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</si>
  <si>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</si>
  <si>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</si>
  <si>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</si>
  <si>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</si>
  <si>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</si>
  <si>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</si>
  <si>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</si>
  <si>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</si>
  <si>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</si>
  <si>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</si>
  <si>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</si>
  <si>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</si>
  <si>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</si>
  <si>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</si>
  <si>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</si>
  <si>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</si>
  <si>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</si>
  <si>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</si>
  <si>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</si>
  <si>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</si>
  <si>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</si>
  <si>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</si>
  <si>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</si>
  <si>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</si>
  <si>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</si>
  <si>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</si>
  <si>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</si>
  <si>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</si>
  <si>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</si>
  <si>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</si>
  <si>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</si>
  <si>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</si>
  <si>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</si>
  <si>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</si>
  <si>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</si>
  <si>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</si>
  <si>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</si>
  <si>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</si>
  <si>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</si>
  <si>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</si>
  <si>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</si>
  <si>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</si>
  <si>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t xml:space="preserve">Indeks/
 Index </t>
  </si>
  <si>
    <t>za period od 1. januara do 28. februara 2023. godine</t>
  </si>
  <si>
    <t>for the period 1 January - 28 February 2023</t>
  </si>
  <si>
    <t>March 2023                                                                                           version 01</t>
  </si>
  <si>
    <t>Mart, 2023. godine                                                                                     verzija 01</t>
  </si>
  <si>
    <t>Tabela 1: Podaci o osiguranju za period od 1. januara do 28. februara 2023. godine</t>
  </si>
  <si>
    <t>Table 1: Insurance data for the period 1 January - 28 February 2023</t>
  </si>
  <si>
    <t>Tabela 2: Bruto fakturisana premija za period od 1. januara do 28. februara 2023. godine</t>
  </si>
  <si>
    <t>Table 2: Gross Written Premium for the period 1 January - 28 February 2023</t>
  </si>
  <si>
    <t>Tablela 1: Podaci o osiguranju za period od 1. januara do 28. februara 2023. godine</t>
  </si>
  <si>
    <t>Tablela 2: Bruto fakturisana premija za period od 1. januara do 28. februara 2023. godine</t>
  </si>
  <si>
    <t>BFP/ GWP 
II 2022</t>
  </si>
  <si>
    <t>BFP/ GWP
II 2023</t>
  </si>
  <si>
    <t>Učešće/Share II 2022</t>
  </si>
  <si>
    <t>Učešće/Share II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</si>
</sst>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7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8" fontId="26" fillId="0" borderId="0">
      <protection locked="0"/>
    </xf>
    <xf numFmtId="169" fontId="26" fillId="0" borderId="0">
      <protection locked="0"/>
    </xf>
    <xf numFmtId="170" fontId="27" fillId="0" borderId="0">
      <protection locked="0"/>
    </xf>
    <xf numFmtId="170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1" fillId="0" borderId="0" xfId="0" applyNumberFormat="1" applyFont="1"/>
    <xf numFmtId="3" fontId="36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2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0" fontId="41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2" fontId="32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3" fillId="37" borderId="11" xfId="6" applyNumberFormat="1" applyFont="1" applyFill="1" applyBorder="1" applyAlignment="1">
      <alignment horizontal="right" vertical="center" wrapText="1"/>
    </xf>
    <xf numFmtId="3" fontId="31" fillId="39" borderId="0" xfId="0" applyNumberFormat="1" applyFont="1" applyFill="1"/>
    <xf numFmtId="3" fontId="31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3" fontId="47" fillId="0" borderId="0" xfId="0" applyNumberFormat="1" applyFont="1" applyAlignment="1">
      <alignment vertical="center"/>
    </xf>
    <xf numFmtId="38" fontId="47" fillId="0" borderId="0" xfId="0" applyNumberFormat="1" applyFont="1" applyAlignment="1">
      <alignment vertical="center"/>
    </xf>
    <xf numFmtId="172" fontId="31" fillId="39" borderId="0" xfId="0" applyNumberFormat="1" applyFont="1" applyFill="1"/>
    <xf numFmtId="164" fontId="33" fillId="37" borderId="11" xfId="3" applyNumberFormat="1" applyFont="1" applyFill="1" applyBorder="1" applyAlignment="1">
      <alignment horizontal="center" vertical="center" wrapText="1"/>
    </xf>
    <xf numFmtId="0" fontId="52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3" fontId="32" fillId="39" borderId="0" xfId="0" applyNumberFormat="1" applyFont="1" applyFill="1" applyAlignment="1">
      <alignment vertical="center" wrapText="1"/>
    </xf>
    <xf numFmtId="172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60" fillId="0" borderId="0" xfId="0" applyFont="1"/>
    <xf numFmtId="3" fontId="46" fillId="37" borderId="11" xfId="3" applyNumberFormat="1" applyFont="1" applyFill="1" applyBorder="1" applyAlignment="1">
      <alignment horizontal="center" vertical="center" wrapText="1"/>
    </xf>
    <xf numFmtId="3" fontId="42" fillId="0" borderId="0" xfId="0" applyNumberFormat="1" applyFont="1" applyAlignment="1">
      <alignment vertical="center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0" fontId="51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32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7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 3" xfId="96" xr:uid="{00000000-0005-0000-0000-000028000000}"/>
    <cellStyle name="Comma_12 Tablica 14-Grafikon 4" xfId="5" xr:uid="{00000000-0005-0000-0000-000029000000}"/>
    <cellStyle name="Comma_Mjesecni_zbrojni_11_09" xfId="6" xr:uid="{00000000-0005-0000-0000-00002A000000}"/>
    <cellStyle name="Date" xfId="55" xr:uid="{00000000-0005-0000-0000-00002B000000}"/>
    <cellStyle name="Explanatory Text" xfId="26" builtinId="53" customBuiltin="1"/>
    <cellStyle name="Fixed" xfId="56" xr:uid="{00000000-0005-0000-0000-00002D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3000000}"/>
    <cellStyle name="Heading2" xfId="58" xr:uid="{00000000-0005-0000-0000-000034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A000000}"/>
    <cellStyle name="Normal 11" xfId="80" xr:uid="{00000000-0005-0000-0000-00003B000000}"/>
    <cellStyle name="Normal 13" xfId="81" xr:uid="{00000000-0005-0000-0000-00003C000000}"/>
    <cellStyle name="Normal 2" xfId="7" xr:uid="{00000000-0005-0000-0000-00003D000000}"/>
    <cellStyle name="Normal 2 2" xfId="53" xr:uid="{00000000-0005-0000-0000-00003E000000}"/>
    <cellStyle name="Normal 2 2 2" xfId="83" xr:uid="{00000000-0005-0000-0000-00003F000000}"/>
    <cellStyle name="Normal 2 2 3" xfId="84" xr:uid="{00000000-0005-0000-0000-000040000000}"/>
    <cellStyle name="Normal 2 2 4" xfId="85" xr:uid="{00000000-0005-0000-0000-000041000000}"/>
    <cellStyle name="Normal 2 2 5" xfId="82" xr:uid="{00000000-0005-0000-0000-000042000000}"/>
    <cellStyle name="Normal 2 3" xfId="59" xr:uid="{00000000-0005-0000-0000-000043000000}"/>
    <cellStyle name="Normal 2 3 2" xfId="86" xr:uid="{00000000-0005-0000-0000-000044000000}"/>
    <cellStyle name="Normal 2 4" xfId="87" xr:uid="{00000000-0005-0000-0000-000045000000}"/>
    <cellStyle name="Normal 21" xfId="60" xr:uid="{00000000-0005-0000-0000-000046000000}"/>
    <cellStyle name="Normal 3" xfId="8" xr:uid="{00000000-0005-0000-0000-000047000000}"/>
    <cellStyle name="Normal 3 2" xfId="61" xr:uid="{00000000-0005-0000-0000-000048000000}"/>
    <cellStyle name="Normal 3 2 2" xfId="10" xr:uid="{00000000-0005-0000-0000-000049000000}"/>
    <cellStyle name="Normal 3 3" xfId="88" xr:uid="{00000000-0005-0000-0000-00004A000000}"/>
    <cellStyle name="Normal 3 4" xfId="89" xr:uid="{00000000-0005-0000-0000-00004B000000}"/>
    <cellStyle name="Normal 3 5" xfId="94" xr:uid="{00000000-0005-0000-0000-00004C000000}"/>
    <cellStyle name="Normal 4" xfId="9" xr:uid="{00000000-0005-0000-0000-00004D000000}"/>
    <cellStyle name="Normal 4 2" xfId="62" xr:uid="{00000000-0005-0000-0000-00004E000000}"/>
    <cellStyle name="Normal 4 3" xfId="90" xr:uid="{00000000-0005-0000-0000-00004F000000}"/>
    <cellStyle name="Normal 5" xfId="1" xr:uid="{00000000-0005-0000-0000-000050000000}"/>
    <cellStyle name="Normal 5 2" xfId="92" xr:uid="{00000000-0005-0000-0000-000051000000}"/>
    <cellStyle name="Normal 5 3" xfId="91" xr:uid="{00000000-0005-0000-0000-000052000000}"/>
    <cellStyle name="Normal 6" xfId="52" xr:uid="{00000000-0005-0000-0000-000053000000}"/>
    <cellStyle name="Normal 7" xfId="54" xr:uid="{00000000-0005-0000-0000-000054000000}"/>
    <cellStyle name="Normal 8" xfId="95" xr:uid="{00000000-0005-0000-0000-000055000000}"/>
    <cellStyle name="Normal_novozami1" xfId="3" xr:uid="{00000000-0005-0000-0000-000056000000}"/>
    <cellStyle name="Note" xfId="25" builtinId="10" customBuiltin="1"/>
    <cellStyle name="Note 2" xfId="93" xr:uid="{00000000-0005-0000-0000-000058000000}"/>
    <cellStyle name="Obično_ik" xfId="63" xr:uid="{00000000-0005-0000-0000-000059000000}"/>
    <cellStyle name="Output" xfId="20" builtinId="21" customBuiltin="1"/>
    <cellStyle name="Percent 2" xfId="4" xr:uid="{00000000-0005-0000-0000-00005B000000}"/>
    <cellStyle name="Percent 3" xfId="64" xr:uid="{00000000-0005-0000-0000-00005C000000}"/>
    <cellStyle name="Style 1" xfId="65" xr:uid="{00000000-0005-0000-0000-00005D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0000FF"/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6466743251844"/>
          <c:y val="0.15140004189320269"/>
          <c:w val="0.75571113293638192"/>
          <c:h val="0.848599958106797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176-4996-B147-B99753C825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176-4996-B147-B99753C825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176-4996-B147-B99753C8251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176-4996-B147-B99753C8251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B176-4996-B147-B99753C8251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B176-4996-B147-B99753C8251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B176-4996-B147-B99753C8251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176-4996-B147-B99753C8251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176-4996-B147-B99753C8251F}"/>
              </c:ext>
            </c:extLst>
          </c:dPt>
          <c:dLbls>
            <c:dLbl>
              <c:idx val="0"/>
              <c:layout>
                <c:manualLayout>
                  <c:x val="-0.11909980825932598"/>
                  <c:y val="6.770378042268486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76-4996-B147-B99753C8251F}"/>
                </c:ext>
              </c:extLst>
            </c:dLbl>
            <c:dLbl>
              <c:idx val="1"/>
              <c:layout>
                <c:manualLayout>
                  <c:x val="-0.10340873466777621"/>
                  <c:y val="-0.15583536018784097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76-4996-B147-B99753C8251F}"/>
                </c:ext>
              </c:extLst>
            </c:dLbl>
            <c:dLbl>
              <c:idx val="2"/>
              <c:layout>
                <c:manualLayout>
                  <c:x val="8.103079619768136E-2"/>
                  <c:y val="-0.1277847059445885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76-4996-B147-B99753C8251F}"/>
                </c:ext>
              </c:extLst>
            </c:dLbl>
            <c:dLbl>
              <c:idx val="3"/>
              <c:layout>
                <c:manualLayout>
                  <c:x val="0.10708711442262728"/>
                  <c:y val="-5.963281532997075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76-4996-B147-B99753C8251F}"/>
                </c:ext>
              </c:extLst>
            </c:dLbl>
            <c:dLbl>
              <c:idx val="4"/>
              <c:layout>
                <c:manualLayout>
                  <c:x val="8.4890814049040197E-2"/>
                  <c:y val="1.350616928412191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76-4996-B147-B99753C8251F}"/>
                </c:ext>
              </c:extLst>
            </c:dLbl>
            <c:dLbl>
              <c:idx val="5"/>
              <c:layout>
                <c:manualLayout>
                  <c:x val="8.8478583056206761E-2"/>
                  <c:y val="5.696621571773179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76-4996-B147-B99753C8251F}"/>
                </c:ext>
              </c:extLst>
            </c:dLbl>
            <c:dLbl>
              <c:idx val="6"/>
              <c:layout>
                <c:manualLayout>
                  <c:x val="-7.0286861129134895E-3"/>
                  <c:y val="-7.6850067643526327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76-4996-B147-B99753C8251F}"/>
                </c:ext>
              </c:extLst>
            </c:dLbl>
            <c:dLbl>
              <c:idx val="7"/>
              <c:layout>
                <c:manualLayout>
                  <c:x val="-4.5649069781732252E-3"/>
                  <c:y val="-4.487554326540674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176-4996-B147-B99753C8251F}"/>
                </c:ext>
              </c:extLst>
            </c:dLbl>
            <c:dLbl>
              <c:idx val="8"/>
              <c:layout>
                <c:manualLayout>
                  <c:x val="7.6954562355296199E-2"/>
                  <c:y val="-2.215844407791186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629826881106986"/>
                      <c:h val="0.1002259430972203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176-4996-B147-B99753C8251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[2]A1!$N$97:$N$105</c:f>
              <c:numCache>
                <c:formatCode>#,##0</c:formatCode>
                <c:ptCount val="9"/>
                <c:pt idx="0">
                  <c:v>5743428.5099999998</c:v>
                </c:pt>
                <c:pt idx="1">
                  <c:v>3999297.16</c:v>
                </c:pt>
                <c:pt idx="2">
                  <c:v>2711353.69</c:v>
                </c:pt>
                <c:pt idx="3">
                  <c:v>2158668.27</c:v>
                </c:pt>
                <c:pt idx="4">
                  <c:v>1191715.4100000001</c:v>
                </c:pt>
                <c:pt idx="5">
                  <c:v>1071909.71</c:v>
                </c:pt>
                <c:pt idx="6">
                  <c:v>939792.4</c:v>
                </c:pt>
                <c:pt idx="7">
                  <c:v>637146.03</c:v>
                </c:pt>
                <c:pt idx="8">
                  <c:v>1339782.1600000001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[2]A1!$M$97:$M$105</c15:sqref>
                        </c15:formulaRef>
                      </c:ext>
                    </c:extLst>
                    <c:strCache>
                      <c:ptCount val="9"/>
                      <c:pt idx="0">
                        <c:v>10</c:v>
                      </c:pt>
                      <c:pt idx="1">
                        <c:v>9</c:v>
                      </c:pt>
                      <c:pt idx="2">
                        <c:v>20</c:v>
                      </c:pt>
                      <c:pt idx="3">
                        <c:v>1</c:v>
                      </c:pt>
                      <c:pt idx="4">
                        <c:v>3</c:v>
                      </c:pt>
                      <c:pt idx="5">
                        <c:v>2</c:v>
                      </c:pt>
                      <c:pt idx="6">
                        <c:v>8</c:v>
                      </c:pt>
                      <c:pt idx="7">
                        <c:v>13</c:v>
                      </c:pt>
                      <c:pt idx="8">
                        <c:v> Ostalo (manje od 3%)/
Others (less thaan 3%)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2-B176-4996-B147-B99753C8251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3</xdr:col>
      <xdr:colOff>1409855</xdr:colOff>
      <xdr:row>68</xdr:row>
      <xdr:rowOff>157831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603C0F-2437-44B2-895D-218C7BB92E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20" zoomScaleNormal="120" workbookViewId="0">
      <selection activeCell="A17" sqref="A17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41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42</v>
      </c>
    </row>
    <row r="17" spans="1:1" x14ac:dyDescent="0.25">
      <c r="A17" s="20" t="s">
        <v>63</v>
      </c>
    </row>
    <row r="22" spans="1:1" x14ac:dyDescent="0.25">
      <c r="A22" s="63" t="s">
        <v>65</v>
      </c>
    </row>
    <row r="23" spans="1:1" x14ac:dyDescent="0.25">
      <c r="A23" s="64" t="s">
        <v>64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51</v>
      </c>
    </row>
    <row r="5" spans="1:1" s="4" customFormat="1" x14ac:dyDescent="0.2">
      <c r="A5" s="1" t="s">
        <v>70</v>
      </c>
    </row>
    <row r="6" spans="1:1" s="5" customFormat="1" x14ac:dyDescent="0.2">
      <c r="A6" s="61" t="s">
        <v>67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62" t="s">
        <v>71</v>
      </c>
    </row>
    <row r="10" spans="1:1" s="90" customFormat="1" x14ac:dyDescent="0.2">
      <c r="A10" s="61" t="s">
        <v>69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69"/>
  <sheetViews>
    <sheetView showGridLines="0" tabSelected="1" topLeftCell="A16" zoomScaleNormal="100" workbookViewId="0">
      <selection activeCell="C27" sqref="C27:C30"/>
    </sheetView>
  </sheetViews>
  <sheetFormatPr defaultColWidth="9.140625" defaultRowHeight="11.25" x14ac:dyDescent="0.25"/>
  <cols>
    <col min="1" max="1" width="5" style="85" customWidth="1"/>
    <col min="2" max="2" width="37.42578125" style="85" customWidth="1"/>
    <col min="3" max="3" width="13.42578125" style="85" bestFit="1" customWidth="1"/>
    <col min="4" max="4" width="22.140625" style="85" customWidth="1"/>
    <col min="5" max="5" width="14.85546875" style="85" bestFit="1" customWidth="1"/>
    <col min="6" max="6" width="8.140625" style="85" customWidth="1"/>
    <col min="7" max="7" width="10.28515625" style="85" customWidth="1"/>
    <col min="8" max="12" width="9.140625" style="85"/>
    <col min="13" max="13" width="10" style="85" bestFit="1" customWidth="1"/>
    <col min="14" max="16384" width="9.140625" style="85"/>
  </cols>
  <sheetData>
    <row r="2" spans="1:10" s="80" customFormat="1" ht="15" x14ac:dyDescent="0.25">
      <c r="A2" s="78" t="s">
        <v>66</v>
      </c>
      <c r="B2" s="78"/>
      <c r="C2" s="78"/>
      <c r="D2" s="78"/>
      <c r="E2" s="79"/>
      <c r="F2" s="79"/>
      <c r="G2" s="79"/>
    </row>
    <row r="3" spans="1:10" s="82" customFormat="1" ht="14.25" x14ac:dyDescent="0.25">
      <c r="A3" s="100" t="s">
        <v>67</v>
      </c>
      <c r="B3" s="100"/>
      <c r="C3" s="100"/>
      <c r="D3" s="100"/>
      <c r="E3" s="81"/>
      <c r="F3" s="81"/>
      <c r="G3" s="81"/>
    </row>
    <row r="5" spans="1:10" s="83" customFormat="1" ht="16.5" customHeight="1" x14ac:dyDescent="0.25">
      <c r="A5" s="103" t="s">
        <v>10</v>
      </c>
      <c r="B5" s="103" t="s">
        <v>47</v>
      </c>
      <c r="C5" s="99" t="s">
        <v>48</v>
      </c>
      <c r="D5" s="99"/>
      <c r="E5" s="98" t="s">
        <v>38</v>
      </c>
      <c r="F5" s="98"/>
      <c r="G5" s="98"/>
    </row>
    <row r="6" spans="1:10" s="10" customFormat="1" ht="23.25" customHeight="1" x14ac:dyDescent="0.25">
      <c r="A6" s="103"/>
      <c r="B6" s="103"/>
      <c r="C6" s="97" t="s">
        <v>58</v>
      </c>
      <c r="D6" s="97" t="s">
        <v>60</v>
      </c>
      <c r="E6" s="97" t="s">
        <v>43</v>
      </c>
      <c r="F6" s="96" t="s">
        <v>46</v>
      </c>
      <c r="G6" s="96"/>
    </row>
    <row r="7" spans="1:10" ht="22.5" x14ac:dyDescent="0.25">
      <c r="A7" s="103"/>
      <c r="B7" s="103"/>
      <c r="C7" s="97"/>
      <c r="D7" s="97"/>
      <c r="E7" s="97"/>
      <c r="F7" s="77" t="s">
        <v>45</v>
      </c>
      <c r="G7" s="77" t="s">
        <v>44</v>
      </c>
      <c r="H7" s="84"/>
      <c r="I7" s="84"/>
      <c r="J7" s="84"/>
    </row>
    <row r="8" spans="1:10" s="11" customFormat="1" ht="22.5" x14ac:dyDescent="0.25">
      <c r="A8" s="36">
        <v>1</v>
      </c>
      <c r="B8" s="26" t="s">
        <v>11</v>
      </c>
      <c r="C8" s="93">
        <v>44167</v>
      </c>
      <c r="D8" s="93">
        <v>2158668.27</v>
      </c>
      <c r="E8" s="94">
        <v>2190</v>
      </c>
      <c r="F8" s="93">
        <v>1423</v>
      </c>
      <c r="G8" s="93">
        <v>874039.91000000015</v>
      </c>
      <c r="H8" s="86"/>
      <c r="I8" s="73"/>
      <c r="J8" s="73"/>
    </row>
    <row r="9" spans="1:10" s="11" customFormat="1" ht="22.5" x14ac:dyDescent="0.25">
      <c r="A9" s="36">
        <v>2</v>
      </c>
      <c r="B9" s="26" t="s">
        <v>12</v>
      </c>
      <c r="C9" s="93">
        <v>15380</v>
      </c>
      <c r="D9" s="93">
        <v>1071909.71</v>
      </c>
      <c r="E9" s="94">
        <v>5651</v>
      </c>
      <c r="F9" s="93">
        <v>3850</v>
      </c>
      <c r="G9" s="93">
        <v>284668.81999999995</v>
      </c>
      <c r="H9" s="73"/>
      <c r="I9" s="73"/>
      <c r="J9" s="73"/>
    </row>
    <row r="10" spans="1:10" s="11" customFormat="1" ht="22.5" x14ac:dyDescent="0.25">
      <c r="A10" s="36">
        <v>3</v>
      </c>
      <c r="B10" s="26" t="s">
        <v>13</v>
      </c>
      <c r="C10" s="93">
        <v>17037</v>
      </c>
      <c r="D10" s="93">
        <v>1191715.4100000001</v>
      </c>
      <c r="E10" s="94">
        <v>851</v>
      </c>
      <c r="F10" s="93">
        <v>631</v>
      </c>
      <c r="G10" s="93">
        <v>666706.47</v>
      </c>
      <c r="H10" s="73"/>
      <c r="I10" s="73"/>
      <c r="J10" s="73"/>
    </row>
    <row r="11" spans="1:10" s="11" customFormat="1" ht="22.5" x14ac:dyDescent="0.25">
      <c r="A11" s="36">
        <v>4</v>
      </c>
      <c r="B11" s="26" t="s">
        <v>14</v>
      </c>
      <c r="C11" s="93">
        <v>2</v>
      </c>
      <c r="D11" s="93">
        <v>0</v>
      </c>
      <c r="E11" s="94">
        <v>0</v>
      </c>
      <c r="F11" s="93">
        <v>0</v>
      </c>
      <c r="G11" s="93">
        <v>0</v>
      </c>
      <c r="H11" s="73"/>
      <c r="I11" s="73"/>
      <c r="J11" s="73"/>
    </row>
    <row r="12" spans="1:10" s="11" customFormat="1" ht="22.5" x14ac:dyDescent="0.25">
      <c r="A12" s="36">
        <v>5</v>
      </c>
      <c r="B12" s="26" t="s">
        <v>15</v>
      </c>
      <c r="C12" s="93">
        <v>11</v>
      </c>
      <c r="D12" s="93">
        <v>106.02</v>
      </c>
      <c r="E12" s="94">
        <v>1</v>
      </c>
      <c r="F12" s="95">
        <v>0</v>
      </c>
      <c r="G12" s="95">
        <v>0</v>
      </c>
      <c r="H12" s="73"/>
      <c r="I12" s="73"/>
      <c r="J12" s="73"/>
    </row>
    <row r="13" spans="1:10" s="11" customFormat="1" ht="22.5" x14ac:dyDescent="0.25">
      <c r="A13" s="36">
        <v>6</v>
      </c>
      <c r="B13" s="26" t="s">
        <v>16</v>
      </c>
      <c r="C13" s="93">
        <v>43</v>
      </c>
      <c r="D13" s="93">
        <v>306974.96999999997</v>
      </c>
      <c r="E13" s="94">
        <v>2</v>
      </c>
      <c r="F13" s="93">
        <v>0</v>
      </c>
      <c r="G13" s="93">
        <v>0</v>
      </c>
      <c r="H13" s="73"/>
      <c r="I13" s="73"/>
      <c r="J13" s="73"/>
    </row>
    <row r="14" spans="1:10" s="11" customFormat="1" ht="22.5" x14ac:dyDescent="0.25">
      <c r="A14" s="36">
        <v>7</v>
      </c>
      <c r="B14" s="26" t="s">
        <v>17</v>
      </c>
      <c r="C14" s="93">
        <v>78</v>
      </c>
      <c r="D14" s="93">
        <v>228454.56000000003</v>
      </c>
      <c r="E14" s="94">
        <v>58</v>
      </c>
      <c r="F14" s="93">
        <v>42</v>
      </c>
      <c r="G14" s="93">
        <v>4152.45</v>
      </c>
      <c r="H14" s="73"/>
      <c r="I14" s="73"/>
      <c r="J14" s="73"/>
    </row>
    <row r="15" spans="1:10" s="11" customFormat="1" ht="45" x14ac:dyDescent="0.25">
      <c r="A15" s="36">
        <v>8</v>
      </c>
      <c r="B15" s="26" t="s">
        <v>18</v>
      </c>
      <c r="C15" s="93">
        <v>36945</v>
      </c>
      <c r="D15" s="93">
        <v>939792.4</v>
      </c>
      <c r="E15" s="94">
        <v>195</v>
      </c>
      <c r="F15" s="93">
        <v>77</v>
      </c>
      <c r="G15" s="93">
        <v>105673.79000000001</v>
      </c>
      <c r="H15" s="73"/>
      <c r="I15" s="73"/>
      <c r="J15" s="73"/>
    </row>
    <row r="16" spans="1:10" s="11" customFormat="1" ht="22.5" x14ac:dyDescent="0.25">
      <c r="A16" s="36">
        <v>9</v>
      </c>
      <c r="B16" s="26" t="s">
        <v>19</v>
      </c>
      <c r="C16" s="93">
        <v>26091</v>
      </c>
      <c r="D16" s="93">
        <v>3999297.16</v>
      </c>
      <c r="E16" s="94">
        <v>540</v>
      </c>
      <c r="F16" s="93">
        <v>309</v>
      </c>
      <c r="G16" s="93">
        <v>1252809.9100000001</v>
      </c>
      <c r="H16" s="73"/>
      <c r="I16" s="73"/>
      <c r="J16" s="73"/>
    </row>
    <row r="17" spans="1:10" s="11" customFormat="1" ht="33.75" x14ac:dyDescent="0.25">
      <c r="A17" s="36">
        <v>10</v>
      </c>
      <c r="B17" s="26" t="s">
        <v>20</v>
      </c>
      <c r="C17" s="93">
        <v>267289</v>
      </c>
      <c r="D17" s="93">
        <v>5743428.5099999998</v>
      </c>
      <c r="E17" s="94">
        <v>4147</v>
      </c>
      <c r="F17" s="93">
        <v>2277</v>
      </c>
      <c r="G17" s="93">
        <v>2544212.38</v>
      </c>
      <c r="H17" s="73"/>
      <c r="I17" s="73"/>
      <c r="J17" s="73"/>
    </row>
    <row r="18" spans="1:10" s="11" customFormat="1" ht="33.75" x14ac:dyDescent="0.25">
      <c r="A18" s="36">
        <v>11</v>
      </c>
      <c r="B18" s="26" t="s">
        <v>57</v>
      </c>
      <c r="C18" s="93">
        <v>36</v>
      </c>
      <c r="D18" s="93">
        <v>6499.75</v>
      </c>
      <c r="E18" s="94">
        <v>20</v>
      </c>
      <c r="F18" s="93">
        <v>9</v>
      </c>
      <c r="G18" s="93">
        <v>2610</v>
      </c>
      <c r="H18" s="73"/>
      <c r="I18" s="73"/>
      <c r="J18" s="73"/>
    </row>
    <row r="19" spans="1:10" s="11" customFormat="1" ht="33.75" x14ac:dyDescent="0.25">
      <c r="A19" s="36">
        <v>12</v>
      </c>
      <c r="B19" s="26" t="s">
        <v>21</v>
      </c>
      <c r="C19" s="93">
        <v>2991</v>
      </c>
      <c r="D19" s="93">
        <v>18579.310000000001</v>
      </c>
      <c r="E19" s="94">
        <v>10</v>
      </c>
      <c r="F19" s="93">
        <v>6</v>
      </c>
      <c r="G19" s="93">
        <v>1123.9000000000001</v>
      </c>
      <c r="H19" s="73"/>
      <c r="I19" s="73"/>
      <c r="J19" s="73"/>
    </row>
    <row r="20" spans="1:10" s="11" customFormat="1" ht="22.5" x14ac:dyDescent="0.25">
      <c r="A20" s="36">
        <v>13</v>
      </c>
      <c r="B20" s="26" t="s">
        <v>22</v>
      </c>
      <c r="C20" s="93">
        <v>2968</v>
      </c>
      <c r="D20" s="93">
        <v>637146.03</v>
      </c>
      <c r="E20" s="94">
        <v>166</v>
      </c>
      <c r="F20" s="93">
        <v>55</v>
      </c>
      <c r="G20" s="93">
        <v>13759.04</v>
      </c>
      <c r="H20" s="73"/>
      <c r="I20" s="73"/>
      <c r="J20" s="73"/>
    </row>
    <row r="21" spans="1:10" s="11" customFormat="1" ht="22.5" x14ac:dyDescent="0.25">
      <c r="A21" s="36">
        <v>14</v>
      </c>
      <c r="B21" s="26" t="s">
        <v>23</v>
      </c>
      <c r="C21" s="93">
        <v>9317</v>
      </c>
      <c r="D21" s="93">
        <v>219111.21000000002</v>
      </c>
      <c r="E21" s="94">
        <v>22</v>
      </c>
      <c r="F21" s="93">
        <v>13</v>
      </c>
      <c r="G21" s="93">
        <v>11010.68</v>
      </c>
      <c r="H21" s="73"/>
      <c r="I21" s="73"/>
      <c r="J21" s="73"/>
    </row>
    <row r="22" spans="1:10" s="11" customFormat="1" ht="22.5" x14ac:dyDescent="0.25">
      <c r="A22" s="36">
        <v>15</v>
      </c>
      <c r="B22" s="26" t="s">
        <v>55</v>
      </c>
      <c r="C22" s="93">
        <v>276</v>
      </c>
      <c r="D22" s="93">
        <v>8983.0600000000013</v>
      </c>
      <c r="E22" s="94">
        <v>9</v>
      </c>
      <c r="F22" s="93">
        <v>6</v>
      </c>
      <c r="G22" s="93">
        <v>3077.96</v>
      </c>
      <c r="H22" s="73"/>
      <c r="I22" s="73"/>
      <c r="J22" s="73"/>
    </row>
    <row r="23" spans="1:10" s="11" customFormat="1" ht="22.5" x14ac:dyDescent="0.25">
      <c r="A23" s="36">
        <v>16</v>
      </c>
      <c r="B23" s="26" t="s">
        <v>24</v>
      </c>
      <c r="C23" s="93">
        <v>4721</v>
      </c>
      <c r="D23" s="93">
        <v>64194.02</v>
      </c>
      <c r="E23" s="94">
        <v>80</v>
      </c>
      <c r="F23" s="93">
        <v>68</v>
      </c>
      <c r="G23" s="93">
        <v>7691.91</v>
      </c>
      <c r="H23" s="73"/>
      <c r="I23" s="73"/>
      <c r="J23" s="73"/>
    </row>
    <row r="24" spans="1:10" s="11" customFormat="1" ht="22.5" x14ac:dyDescent="0.25">
      <c r="A24" s="36">
        <v>17</v>
      </c>
      <c r="B24" s="26" t="s">
        <v>25</v>
      </c>
      <c r="C24" s="93">
        <v>1675</v>
      </c>
      <c r="D24" s="93">
        <v>940.1400000000001</v>
      </c>
      <c r="E24" s="94">
        <v>1</v>
      </c>
      <c r="F24" s="93">
        <v>0</v>
      </c>
      <c r="G24" s="93">
        <v>0</v>
      </c>
      <c r="H24" s="73"/>
      <c r="I24" s="73"/>
      <c r="J24" s="73"/>
    </row>
    <row r="25" spans="1:10" s="11" customFormat="1" ht="22.5" x14ac:dyDescent="0.25">
      <c r="A25" s="36">
        <v>18</v>
      </c>
      <c r="B25" s="26" t="s">
        <v>26</v>
      </c>
      <c r="C25" s="93">
        <v>77695</v>
      </c>
      <c r="D25" s="93">
        <v>218006.23</v>
      </c>
      <c r="E25" s="94">
        <v>1380</v>
      </c>
      <c r="F25" s="93">
        <v>973</v>
      </c>
      <c r="G25" s="93">
        <v>104702.63</v>
      </c>
      <c r="H25" s="73"/>
      <c r="I25" s="73"/>
      <c r="J25" s="73"/>
    </row>
    <row r="26" spans="1:10" s="11" customFormat="1" ht="22.5" x14ac:dyDescent="0.25">
      <c r="A26" s="36">
        <v>19</v>
      </c>
      <c r="B26" s="26" t="s">
        <v>27</v>
      </c>
      <c r="C26" s="93">
        <v>21668</v>
      </c>
      <c r="D26" s="93">
        <v>37477.730000000003</v>
      </c>
      <c r="E26" s="94">
        <v>1</v>
      </c>
      <c r="F26" s="93">
        <v>1</v>
      </c>
      <c r="G26" s="93">
        <v>50</v>
      </c>
      <c r="H26" s="73"/>
      <c r="I26" s="73"/>
      <c r="J26" s="73"/>
    </row>
    <row r="27" spans="1:10" s="11" customFormat="1" ht="22.5" x14ac:dyDescent="0.25">
      <c r="A27" s="36">
        <v>20</v>
      </c>
      <c r="B27" s="26" t="s">
        <v>56</v>
      </c>
      <c r="C27" s="93">
        <v>70415</v>
      </c>
      <c r="D27" s="93">
        <v>2711353.69</v>
      </c>
      <c r="E27" s="94">
        <v>555</v>
      </c>
      <c r="F27" s="93">
        <v>369</v>
      </c>
      <c r="G27" s="93">
        <v>1560010.87</v>
      </c>
      <c r="H27" s="73"/>
      <c r="I27" s="73"/>
      <c r="J27" s="73"/>
    </row>
    <row r="28" spans="1:10" s="11" customFormat="1" ht="22.5" x14ac:dyDescent="0.25">
      <c r="A28" s="36">
        <v>21</v>
      </c>
      <c r="B28" s="26" t="s">
        <v>28</v>
      </c>
      <c r="C28" s="93">
        <v>130</v>
      </c>
      <c r="D28" s="93">
        <v>2980</v>
      </c>
      <c r="E28" s="94">
        <v>15</v>
      </c>
      <c r="F28" s="93">
        <v>8</v>
      </c>
      <c r="G28" s="93">
        <v>5861.01</v>
      </c>
      <c r="H28" s="73"/>
      <c r="I28" s="73"/>
      <c r="J28" s="73"/>
    </row>
    <row r="29" spans="1:10" s="11" customFormat="1" ht="45" x14ac:dyDescent="0.25">
      <c r="A29" s="36">
        <v>22</v>
      </c>
      <c r="B29" s="26" t="s">
        <v>29</v>
      </c>
      <c r="C29" s="93">
        <v>43977</v>
      </c>
      <c r="D29" s="93">
        <v>227475.16</v>
      </c>
      <c r="E29" s="94">
        <v>267</v>
      </c>
      <c r="F29" s="93">
        <v>110</v>
      </c>
      <c r="G29" s="93">
        <v>78502.290000000008</v>
      </c>
      <c r="H29" s="73"/>
      <c r="I29" s="73"/>
      <c r="J29" s="73"/>
    </row>
    <row r="30" spans="1:10" s="11" customFormat="1" ht="22.5" x14ac:dyDescent="0.25">
      <c r="A30" s="36">
        <v>23</v>
      </c>
      <c r="B30" s="26" t="s">
        <v>30</v>
      </c>
      <c r="C30" s="93">
        <v>30</v>
      </c>
      <c r="D30" s="93">
        <v>0</v>
      </c>
      <c r="E30" s="94">
        <v>0</v>
      </c>
      <c r="F30" s="93">
        <v>0</v>
      </c>
      <c r="G30" s="93">
        <v>0</v>
      </c>
      <c r="H30" s="73"/>
      <c r="I30" s="73"/>
      <c r="J30" s="73"/>
    </row>
    <row r="31" spans="1:10" s="11" customFormat="1" ht="22.5" x14ac:dyDescent="0.25">
      <c r="A31" s="37"/>
      <c r="B31" s="27" t="s">
        <v>31</v>
      </c>
      <c r="C31" s="69">
        <f>SUM(C8:C26)</f>
        <v>528390</v>
      </c>
      <c r="D31" s="69">
        <f t="shared" ref="D31:G31" si="0">SUM(D8:D26)</f>
        <v>16851284.490000002</v>
      </c>
      <c r="E31" s="69">
        <f>SUM(E8:E26)</f>
        <v>15324</v>
      </c>
      <c r="F31" s="69">
        <f t="shared" si="0"/>
        <v>9740</v>
      </c>
      <c r="G31" s="69">
        <f t="shared" si="0"/>
        <v>5876289.8500000006</v>
      </c>
      <c r="H31" s="73"/>
      <c r="I31" s="73"/>
      <c r="J31" s="73"/>
    </row>
    <row r="32" spans="1:10" s="11" customFormat="1" ht="22.5" x14ac:dyDescent="0.25">
      <c r="A32" s="37"/>
      <c r="B32" s="27" t="s">
        <v>32</v>
      </c>
      <c r="C32" s="69">
        <f>SUM(C27:C30)</f>
        <v>114552</v>
      </c>
      <c r="D32" s="69">
        <f>SUM(D27:D30)</f>
        <v>2941808.85</v>
      </c>
      <c r="E32" s="69">
        <f t="shared" ref="E32:F32" si="1">SUM(E27:E30)</f>
        <v>837</v>
      </c>
      <c r="F32" s="69">
        <f t="shared" si="1"/>
        <v>487</v>
      </c>
      <c r="G32" s="69">
        <f>SUM(G27:G30)</f>
        <v>1644374.1700000002</v>
      </c>
      <c r="H32" s="73"/>
      <c r="I32" s="73"/>
      <c r="J32" s="73"/>
    </row>
    <row r="33" spans="1:13" s="11" customFormat="1" ht="20.25" customHeight="1" x14ac:dyDescent="0.25">
      <c r="A33" s="37"/>
      <c r="B33" s="38" t="s">
        <v>33</v>
      </c>
      <c r="C33" s="69">
        <f>C31+C32</f>
        <v>642942</v>
      </c>
      <c r="D33" s="69">
        <f t="shared" ref="D33:G33" si="2">D31+D32</f>
        <v>19793093.340000004</v>
      </c>
      <c r="E33" s="69">
        <f t="shared" si="2"/>
        <v>16161</v>
      </c>
      <c r="F33" s="69">
        <f t="shared" si="2"/>
        <v>10227</v>
      </c>
      <c r="G33" s="69">
        <f t="shared" si="2"/>
        <v>7520664.0200000005</v>
      </c>
      <c r="H33" s="73"/>
      <c r="I33" s="73"/>
      <c r="J33" s="73"/>
    </row>
    <row r="34" spans="1:13" ht="17.25" customHeight="1" x14ac:dyDescent="0.25">
      <c r="A34" s="85" t="s">
        <v>53</v>
      </c>
      <c r="D34" s="87"/>
      <c r="H34" s="84"/>
      <c r="I34" s="84"/>
      <c r="J34" s="84"/>
    </row>
    <row r="35" spans="1:13" x14ac:dyDescent="0.25">
      <c r="H35" s="84"/>
      <c r="I35" s="84"/>
      <c r="J35" s="84"/>
    </row>
    <row r="36" spans="1:13" ht="15" x14ac:dyDescent="0.25">
      <c r="A36" s="105" t="s">
        <v>9</v>
      </c>
      <c r="B36" s="105"/>
      <c r="C36" s="105"/>
      <c r="H36" s="84"/>
      <c r="I36" s="84"/>
      <c r="J36" s="84"/>
    </row>
    <row r="37" spans="1:13" ht="14.25" x14ac:dyDescent="0.25">
      <c r="A37" s="104" t="s">
        <v>8</v>
      </c>
      <c r="B37" s="104"/>
      <c r="C37" s="104"/>
      <c r="H37" s="84"/>
      <c r="I37" s="84"/>
      <c r="J37" s="84"/>
    </row>
    <row r="38" spans="1:13" x14ac:dyDescent="0.25">
      <c r="H38" s="84"/>
      <c r="I38" s="84"/>
      <c r="J38" s="84"/>
    </row>
    <row r="47" spans="1:13" x14ac:dyDescent="0.25">
      <c r="M47" s="12"/>
    </row>
    <row r="48" spans="1:13" x14ac:dyDescent="0.25">
      <c r="M48" s="12"/>
    </row>
    <row r="49" spans="2:13" x14ac:dyDescent="0.25">
      <c r="M49" s="12"/>
    </row>
    <row r="50" spans="2:13" x14ac:dyDescent="0.25">
      <c r="M50" s="12"/>
    </row>
    <row r="51" spans="2:13" x14ac:dyDescent="0.25">
      <c r="M51" s="12"/>
    </row>
    <row r="52" spans="2:13" x14ac:dyDescent="0.25">
      <c r="M52" s="12"/>
    </row>
    <row r="53" spans="2:13" x14ac:dyDescent="0.25">
      <c r="M53" s="12"/>
    </row>
    <row r="54" spans="2:13" x14ac:dyDescent="0.25">
      <c r="M54" s="12"/>
    </row>
    <row r="55" spans="2:13" x14ac:dyDescent="0.25">
      <c r="M55" s="12"/>
    </row>
    <row r="56" spans="2:13" x14ac:dyDescent="0.25">
      <c r="M56" s="12"/>
    </row>
    <row r="57" spans="2:13" x14ac:dyDescent="0.25">
      <c r="M57" s="12"/>
    </row>
    <row r="58" spans="2:13" x14ac:dyDescent="0.25">
      <c r="M58" s="12"/>
    </row>
    <row r="59" spans="2:13" x14ac:dyDescent="0.25">
      <c r="M59" s="12"/>
    </row>
    <row r="60" spans="2:13" x14ac:dyDescent="0.25">
      <c r="B60" s="102"/>
      <c r="C60" s="102"/>
      <c r="D60" s="102"/>
      <c r="M60" s="12"/>
    </row>
    <row r="61" spans="2:13" x14ac:dyDescent="0.25">
      <c r="B61" s="88"/>
      <c r="C61" s="88"/>
      <c r="D61" s="88"/>
      <c r="M61" s="12"/>
    </row>
    <row r="62" spans="2:13" x14ac:dyDescent="0.25">
      <c r="B62" s="88"/>
      <c r="C62" s="88"/>
      <c r="D62" s="88"/>
      <c r="M62" s="12"/>
    </row>
    <row r="63" spans="2:13" x14ac:dyDescent="0.25">
      <c r="M63" s="12"/>
    </row>
    <row r="64" spans="2:13" x14ac:dyDescent="0.25">
      <c r="M64" s="12"/>
    </row>
    <row r="65" spans="1:13" x14ac:dyDescent="0.25">
      <c r="M65" s="12"/>
    </row>
    <row r="66" spans="1:13" ht="15.75" customHeight="1" x14ac:dyDescent="0.25">
      <c r="A66" s="85" t="s">
        <v>53</v>
      </c>
      <c r="M66" s="12"/>
    </row>
    <row r="67" spans="1:13" x14ac:dyDescent="0.25">
      <c r="M67" s="12"/>
    </row>
    <row r="68" spans="1:13" x14ac:dyDescent="0.25">
      <c r="M68" s="12"/>
    </row>
    <row r="69" spans="1:13" s="89" customFormat="1" ht="12.75" x14ac:dyDescent="0.25">
      <c r="A69" s="101" t="s">
        <v>40</v>
      </c>
      <c r="B69" s="101"/>
      <c r="M69" s="92"/>
    </row>
  </sheetData>
  <sortState xmlns:xlrd2="http://schemas.microsoft.com/office/spreadsheetml/2017/richdata2" ref="K47:M69">
    <sortCondition descending="1" ref="M47:M69"/>
  </sortState>
  <mergeCells count="13">
    <mergeCell ref="A3:D3"/>
    <mergeCell ref="A69:B69"/>
    <mergeCell ref="B60:D60"/>
    <mergeCell ref="A5:A7"/>
    <mergeCell ref="B5:B7"/>
    <mergeCell ref="A37:C37"/>
    <mergeCell ref="A36:C36"/>
    <mergeCell ref="F6:G6"/>
    <mergeCell ref="E6:E7"/>
    <mergeCell ref="E5:G5"/>
    <mergeCell ref="C5:D5"/>
    <mergeCell ref="C6:C7"/>
    <mergeCell ref="D6:D7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F12" sqref="F12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3.140625" style="2" customWidth="1"/>
    <col min="4" max="4" width="12.7109375" style="2" customWidth="1"/>
    <col min="5" max="5" width="12.42578125" style="2" customWidth="1"/>
    <col min="6" max="6" width="12.28515625" style="2" bestFit="1" customWidth="1"/>
    <col min="7" max="7" width="11.7109375" style="2" customWidth="1"/>
    <col min="8" max="9" width="12.5703125" style="2" customWidth="1"/>
    <col min="10" max="10" width="11.140625" style="2" customWidth="1"/>
    <col min="11" max="11" width="11.42578125" style="2" customWidth="1"/>
    <col min="12" max="13" width="12.7109375" style="2" customWidth="1"/>
    <col min="14" max="14" width="8.28515625" style="2" customWidth="1"/>
    <col min="15" max="15" width="10" style="2" bestFit="1" customWidth="1"/>
    <col min="16" max="16384" width="9.140625" style="2"/>
  </cols>
  <sheetData>
    <row r="2" spans="1:16" s="13" customFormat="1" ht="15" customHeight="1" x14ac:dyDescent="0.2">
      <c r="A2" s="107" t="s">
        <v>68</v>
      </c>
      <c r="B2" s="107"/>
      <c r="C2" s="107"/>
      <c r="D2" s="107"/>
      <c r="E2" s="107"/>
      <c r="F2" s="107"/>
      <c r="G2" s="15"/>
      <c r="H2" s="15"/>
      <c r="I2" s="15"/>
      <c r="J2" s="15"/>
      <c r="K2" s="15"/>
      <c r="L2" s="15"/>
      <c r="M2" s="15"/>
      <c r="N2" s="15"/>
    </row>
    <row r="3" spans="1:16" s="14" customFormat="1" ht="14.25" customHeight="1" x14ac:dyDescent="0.2">
      <c r="A3" s="108" t="s">
        <v>69</v>
      </c>
      <c r="B3" s="108"/>
      <c r="C3" s="108"/>
      <c r="D3" s="108"/>
      <c r="E3" s="108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6.5" customHeight="1" x14ac:dyDescent="0.2">
      <c r="A5" s="110" t="s">
        <v>37</v>
      </c>
      <c r="B5" s="109" t="s">
        <v>34</v>
      </c>
      <c r="C5" s="109"/>
      <c r="D5" s="109"/>
      <c r="E5" s="109"/>
      <c r="F5" s="109" t="s">
        <v>35</v>
      </c>
      <c r="G5" s="109"/>
      <c r="H5" s="109"/>
      <c r="I5" s="109"/>
      <c r="J5" s="109" t="s">
        <v>36</v>
      </c>
      <c r="K5" s="109"/>
      <c r="L5" s="109"/>
      <c r="M5" s="109"/>
      <c r="N5" s="109"/>
    </row>
    <row r="6" spans="1:16" s="8" customFormat="1" ht="32.25" customHeight="1" x14ac:dyDescent="0.2">
      <c r="A6" s="110"/>
      <c r="B6" s="91" t="s">
        <v>72</v>
      </c>
      <c r="C6" s="91" t="s">
        <v>73</v>
      </c>
      <c r="D6" s="91" t="s">
        <v>74</v>
      </c>
      <c r="E6" s="91" t="s">
        <v>75</v>
      </c>
      <c r="F6" s="54" t="str">
        <f>B6</f>
        <v>BFP/ GWP 
II 2022</v>
      </c>
      <c r="G6" s="54" t="str">
        <f>C6</f>
        <v>BFP/ GWP
II 2023</v>
      </c>
      <c r="H6" s="54" t="str">
        <f>D6</f>
        <v>Učešće/Share II 2022</v>
      </c>
      <c r="I6" s="54" t="str">
        <f>E6</f>
        <v>Učešće/Share II 2023</v>
      </c>
      <c r="J6" s="91" t="str">
        <f>B6</f>
        <v>BFP/ GWP 
II 2022</v>
      </c>
      <c r="K6" s="91" t="str">
        <f>C6</f>
        <v>BFP/ GWP
II 2023</v>
      </c>
      <c r="L6" s="91" t="str">
        <f>D6</f>
        <v>Učešće/Share II 2022</v>
      </c>
      <c r="M6" s="91" t="str">
        <f>E6</f>
        <v>Učešće/Share II 2023</v>
      </c>
      <c r="N6" s="91" t="s">
        <v>61</v>
      </c>
      <c r="O6" s="74"/>
    </row>
    <row r="7" spans="1:16" ht="14.25" customHeight="1" x14ac:dyDescent="0.2">
      <c r="A7" s="31" t="s">
        <v>0</v>
      </c>
      <c r="B7" s="29">
        <v>6945822.7000000002</v>
      </c>
      <c r="C7" s="66">
        <v>7280001.4799999995</v>
      </c>
      <c r="D7" s="24">
        <f>B7/$B$16</f>
        <v>0.47215582809862972</v>
      </c>
      <c r="E7" s="51">
        <f>C7/$C$16</f>
        <v>0.4320146327314186</v>
      </c>
      <c r="F7" s="58"/>
      <c r="G7" s="59"/>
      <c r="H7" s="59"/>
      <c r="I7" s="59"/>
      <c r="J7" s="53">
        <f>B7</f>
        <v>6945822.7000000002</v>
      </c>
      <c r="K7" s="29">
        <f>C7</f>
        <v>7280001.4799999995</v>
      </c>
      <c r="L7" s="24">
        <f t="shared" ref="L7:L15" si="0">J7/$J$16</f>
        <v>0.39947061626211317</v>
      </c>
      <c r="M7" s="24">
        <f t="shared" ref="M7:M16" si="1">K7/$K$16</f>
        <v>0.36780514065923164</v>
      </c>
      <c r="N7" s="32">
        <f>K7/J7*100</f>
        <v>104.81121955502837</v>
      </c>
      <c r="O7" s="75"/>
      <c r="P7" s="65"/>
    </row>
    <row r="8" spans="1:16" ht="14.25" customHeight="1" x14ac:dyDescent="0.2">
      <c r="A8" s="31" t="s">
        <v>50</v>
      </c>
      <c r="B8" s="29">
        <v>2273455.9</v>
      </c>
      <c r="C8" s="28">
        <v>2940704.18</v>
      </c>
      <c r="D8" s="24">
        <f>B8/$B$16</f>
        <v>0.15454259336481702</v>
      </c>
      <c r="E8" s="51">
        <f>C8/$C$16</f>
        <v>0.17450920027758671</v>
      </c>
      <c r="F8" s="58"/>
      <c r="G8" s="59"/>
      <c r="H8" s="59"/>
      <c r="I8" s="59"/>
      <c r="J8" s="53">
        <f t="shared" ref="J8:J11" si="2">B8</f>
        <v>2273455.9</v>
      </c>
      <c r="K8" s="29">
        <f>C8</f>
        <v>2940704.18</v>
      </c>
      <c r="L8" s="24">
        <f t="shared" si="0"/>
        <v>0.13075180128305566</v>
      </c>
      <c r="M8" s="24">
        <f t="shared" si="1"/>
        <v>0.1485722382795574</v>
      </c>
      <c r="N8" s="32">
        <f t="shared" ref="N8:N14" si="3">K8/J8*100</f>
        <v>129.34951498289456</v>
      </c>
      <c r="O8" s="75"/>
      <c r="P8" s="65"/>
    </row>
    <row r="9" spans="1:16" ht="14.25" customHeight="1" x14ac:dyDescent="0.2">
      <c r="A9" s="31" t="s">
        <v>59</v>
      </c>
      <c r="B9" s="29">
        <v>1103122.1499999999</v>
      </c>
      <c r="C9" s="29">
        <v>1241155.2</v>
      </c>
      <c r="D9" s="24">
        <f>B9/$B$16</f>
        <v>7.4986876965228433E-2</v>
      </c>
      <c r="E9" s="51">
        <f>C9/$C$16</f>
        <v>7.3653447648844489E-2</v>
      </c>
      <c r="F9" s="58"/>
      <c r="G9" s="59"/>
      <c r="H9" s="59"/>
      <c r="I9" s="59"/>
      <c r="J9" s="53">
        <f t="shared" si="2"/>
        <v>1103122.1499999999</v>
      </c>
      <c r="K9" s="29">
        <f t="shared" ref="K9:K10" si="4">C9</f>
        <v>1241155.2</v>
      </c>
      <c r="L9" s="24">
        <f t="shared" si="0"/>
        <v>6.3443151964257191E-2</v>
      </c>
      <c r="M9" s="24">
        <f t="shared" si="1"/>
        <v>6.2706479410761989E-2</v>
      </c>
      <c r="N9" s="32">
        <f t="shared" si="3"/>
        <v>112.51294337621631</v>
      </c>
      <c r="O9" s="75"/>
      <c r="P9" s="65"/>
    </row>
    <row r="10" spans="1:16" ht="14.25" customHeight="1" x14ac:dyDescent="0.2">
      <c r="A10" s="31" t="s">
        <v>1</v>
      </c>
      <c r="B10" s="29">
        <v>2342900.9300000002</v>
      </c>
      <c r="C10" s="28">
        <v>3246448.1799999997</v>
      </c>
      <c r="D10" s="24">
        <f>B10/$B$16</f>
        <v>0.15926325455402132</v>
      </c>
      <c r="E10" s="51">
        <f>C10/$C$16</f>
        <v>0.19265286168105039</v>
      </c>
      <c r="F10" s="58"/>
      <c r="G10" s="59"/>
      <c r="H10" s="59"/>
      <c r="I10" s="59"/>
      <c r="J10" s="53">
        <f t="shared" si="2"/>
        <v>2342900.9300000002</v>
      </c>
      <c r="K10" s="29">
        <f t="shared" si="4"/>
        <v>3246448.1799999997</v>
      </c>
      <c r="L10" s="24">
        <f t="shared" si="0"/>
        <v>0.13474574845513665</v>
      </c>
      <c r="M10" s="24">
        <f t="shared" si="1"/>
        <v>0.16401924268397353</v>
      </c>
      <c r="N10" s="32">
        <f t="shared" si="3"/>
        <v>138.5653203868078</v>
      </c>
      <c r="O10" s="75"/>
      <c r="P10" s="65"/>
    </row>
    <row r="11" spans="1:16" ht="15.6" customHeight="1" x14ac:dyDescent="0.2">
      <c r="A11" s="31" t="s">
        <v>2</v>
      </c>
      <c r="B11" s="45">
        <v>2045567.67</v>
      </c>
      <c r="C11" s="46">
        <v>2142975.4500000002</v>
      </c>
      <c r="D11" s="47">
        <f>B11/$B$16</f>
        <v>0.13905144701730357</v>
      </c>
      <c r="E11" s="52">
        <f>C11/$C$16</f>
        <v>0.12716985766109989</v>
      </c>
      <c r="F11" s="58"/>
      <c r="G11" s="59"/>
      <c r="H11" s="60"/>
      <c r="I11" s="60"/>
      <c r="J11" s="53">
        <f t="shared" si="2"/>
        <v>2045567.67</v>
      </c>
      <c r="K11" s="29">
        <f>C11</f>
        <v>2142975.4500000002</v>
      </c>
      <c r="L11" s="24">
        <f t="shared" si="0"/>
        <v>0.1176454126507944</v>
      </c>
      <c r="M11" s="24">
        <f t="shared" si="1"/>
        <v>0.10826884980475723</v>
      </c>
      <c r="N11" s="32">
        <f t="shared" si="3"/>
        <v>104.76189477515551</v>
      </c>
      <c r="O11" s="75"/>
      <c r="P11" s="65"/>
    </row>
    <row r="12" spans="1:16" ht="14.45" customHeight="1" x14ac:dyDescent="0.2">
      <c r="A12" s="43" t="s">
        <v>5</v>
      </c>
      <c r="B12" s="50"/>
      <c r="C12" s="50"/>
      <c r="D12" s="50"/>
      <c r="E12" s="50"/>
      <c r="F12" s="55">
        <v>799366.28999999992</v>
      </c>
      <c r="G12" s="56">
        <v>856106.63</v>
      </c>
      <c r="H12" s="57">
        <f>F12/$F$16</f>
        <v>0.29863882647640405</v>
      </c>
      <c r="I12" s="57">
        <f>G12/$G$16</f>
        <v>0.29101368363889446</v>
      </c>
      <c r="J12" s="30">
        <f t="shared" ref="J12:K15" si="5">F12</f>
        <v>799366.28999999992</v>
      </c>
      <c r="K12" s="29">
        <f t="shared" si="5"/>
        <v>856106.63</v>
      </c>
      <c r="L12" s="24">
        <f t="shared" si="0"/>
        <v>4.5973437312970725E-2</v>
      </c>
      <c r="M12" s="24">
        <f t="shared" si="1"/>
        <v>4.3252796078614368E-2</v>
      </c>
      <c r="N12" s="32">
        <f t="shared" si="3"/>
        <v>107.09816522285422</v>
      </c>
      <c r="O12" s="75"/>
      <c r="P12" s="65"/>
    </row>
    <row r="13" spans="1:16" ht="14.25" customHeight="1" x14ac:dyDescent="0.2">
      <c r="A13" s="43" t="s">
        <v>54</v>
      </c>
      <c r="B13" s="50"/>
      <c r="C13" s="50"/>
      <c r="D13" s="50"/>
      <c r="E13" s="50"/>
      <c r="F13" s="44">
        <v>903072.51</v>
      </c>
      <c r="G13" s="56">
        <v>1096884.79</v>
      </c>
      <c r="H13" s="25">
        <f>F13/$F$16</f>
        <v>0.33738289690637407</v>
      </c>
      <c r="I13" s="25">
        <f>G13/$G$16</f>
        <v>0.37286066020231057</v>
      </c>
      <c r="J13" s="30">
        <f t="shared" si="5"/>
        <v>903072.51</v>
      </c>
      <c r="K13" s="29">
        <f t="shared" si="5"/>
        <v>1096884.79</v>
      </c>
      <c r="L13" s="24">
        <f t="shared" si="0"/>
        <v>5.1937826184229173E-2</v>
      </c>
      <c r="M13" s="24">
        <f t="shared" si="1"/>
        <v>5.5417552535019787E-2</v>
      </c>
      <c r="N13" s="32">
        <f t="shared" si="3"/>
        <v>121.46143059985295</v>
      </c>
      <c r="O13" s="75"/>
      <c r="P13" s="65"/>
    </row>
    <row r="14" spans="1:16" ht="14.25" customHeight="1" x14ac:dyDescent="0.2">
      <c r="A14" s="43" t="s">
        <v>3</v>
      </c>
      <c r="B14" s="50"/>
      <c r="C14" s="50"/>
      <c r="D14" s="50"/>
      <c r="E14" s="50"/>
      <c r="F14" s="44">
        <v>269529.81</v>
      </c>
      <c r="G14" s="30">
        <v>249994.95</v>
      </c>
      <c r="H14" s="25">
        <f>F14/$F$16</f>
        <v>0.10069484686276696</v>
      </c>
      <c r="I14" s="25">
        <f>G14/$G$16</f>
        <v>8.4980011532700364E-2</v>
      </c>
      <c r="J14" s="30">
        <f t="shared" si="5"/>
        <v>269529.81</v>
      </c>
      <c r="K14" s="29">
        <f t="shared" si="5"/>
        <v>249994.95</v>
      </c>
      <c r="L14" s="24">
        <f t="shared" si="0"/>
        <v>1.5501293936240307E-2</v>
      </c>
      <c r="M14" s="24">
        <f t="shared" si="1"/>
        <v>1.2630413331845586E-2</v>
      </c>
      <c r="N14" s="72">
        <f t="shared" si="3"/>
        <v>92.752245104168622</v>
      </c>
      <c r="O14" s="75"/>
      <c r="P14" s="65"/>
    </row>
    <row r="15" spans="1:16" ht="14.25" customHeight="1" x14ac:dyDescent="0.2">
      <c r="A15" s="43" t="s">
        <v>4</v>
      </c>
      <c r="B15" s="50"/>
      <c r="C15" s="50"/>
      <c r="D15" s="50"/>
      <c r="E15" s="50"/>
      <c r="F15" s="44">
        <v>704730.53</v>
      </c>
      <c r="G15" s="30">
        <v>738822.48</v>
      </c>
      <c r="H15" s="25">
        <f>F15/$F$16</f>
        <v>0.26328342975445501</v>
      </c>
      <c r="I15" s="25">
        <f>G15/$G$16</f>
        <v>0.25114564462609457</v>
      </c>
      <c r="J15" s="30">
        <f t="shared" si="5"/>
        <v>704730.53</v>
      </c>
      <c r="K15" s="29">
        <f t="shared" si="5"/>
        <v>738822.48</v>
      </c>
      <c r="L15" s="24">
        <f t="shared" si="0"/>
        <v>4.0530711951202794E-2</v>
      </c>
      <c r="M15" s="24">
        <f t="shared" si="1"/>
        <v>3.7327287216238639E-2</v>
      </c>
      <c r="N15" s="32">
        <f>K15/J15*100</f>
        <v>104.83758664464273</v>
      </c>
      <c r="O15" s="75"/>
      <c r="P15" s="65"/>
    </row>
    <row r="16" spans="1:16" s="12" customFormat="1" ht="18.2" customHeight="1" x14ac:dyDescent="0.2">
      <c r="A16" s="33" t="s">
        <v>49</v>
      </c>
      <c r="B16" s="48">
        <f>SUM(B7:B15)</f>
        <v>14710869.35</v>
      </c>
      <c r="C16" s="48">
        <f>SUM(C7:C15)</f>
        <v>16851284.489999998</v>
      </c>
      <c r="D16" s="49">
        <f>B16/B16</f>
        <v>1</v>
      </c>
      <c r="E16" s="49">
        <f>C16/C16</f>
        <v>1</v>
      </c>
      <c r="F16" s="40">
        <f>SUM(F7:F15)</f>
        <v>2676699.1399999997</v>
      </c>
      <c r="G16" s="40">
        <f>SUM(G7:G15)</f>
        <v>2941808.85</v>
      </c>
      <c r="H16" s="34">
        <f>SUM(H7:H15)</f>
        <v>1</v>
      </c>
      <c r="I16" s="34">
        <f t="shared" ref="I16" si="6">G16/$G$16</f>
        <v>1</v>
      </c>
      <c r="J16" s="40">
        <f>SUM(J7:J15)</f>
        <v>17387568.489999998</v>
      </c>
      <c r="K16" s="40">
        <f>SUM(K7:K15)</f>
        <v>19793093.339999996</v>
      </c>
      <c r="L16" s="39">
        <f>J16/J16</f>
        <v>1</v>
      </c>
      <c r="M16" s="39">
        <f t="shared" si="1"/>
        <v>1</v>
      </c>
      <c r="N16" s="35">
        <f>K16/J16*100</f>
        <v>113.83473975319478</v>
      </c>
      <c r="O16" s="75"/>
      <c r="P16" s="65"/>
    </row>
    <row r="17" spans="1:15" ht="24.75" customHeight="1" x14ac:dyDescent="0.2">
      <c r="A17" s="2" t="s">
        <v>52</v>
      </c>
      <c r="B17" s="23"/>
      <c r="C17" s="70"/>
      <c r="D17" s="76"/>
      <c r="E17" s="70"/>
      <c r="F17" s="70"/>
      <c r="G17" s="70"/>
      <c r="H17" s="76"/>
      <c r="I17" s="71"/>
      <c r="J17" s="71"/>
      <c r="K17" s="70"/>
      <c r="L17" s="76"/>
      <c r="O17" s="74"/>
    </row>
    <row r="18" spans="1:15" ht="12" x14ac:dyDescent="0.2">
      <c r="A18" s="8"/>
      <c r="D18" s="65"/>
      <c r="O18" s="74"/>
    </row>
    <row r="19" spans="1:15" ht="12" x14ac:dyDescent="0.2">
      <c r="A19" s="8"/>
      <c r="C19" s="65"/>
      <c r="G19" s="65"/>
    </row>
    <row r="20" spans="1:15" ht="12" x14ac:dyDescent="0.2">
      <c r="A20" s="42" t="s">
        <v>39</v>
      </c>
      <c r="B20" s="67"/>
      <c r="C20" s="68"/>
      <c r="D20" s="68"/>
      <c r="E20" s="68"/>
      <c r="F20" s="67"/>
      <c r="G20" s="68"/>
      <c r="H20" s="68"/>
      <c r="I20" s="68"/>
      <c r="J20" s="67"/>
      <c r="K20" s="68"/>
      <c r="L20" s="68"/>
      <c r="M20" s="68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Mirjana Bosnjak</cp:lastModifiedBy>
  <cp:lastPrinted>2020-01-23T12:37:07Z</cp:lastPrinted>
  <dcterms:created xsi:type="dcterms:W3CDTF">2018-02-21T07:14:25Z</dcterms:created>
  <dcterms:modified xsi:type="dcterms:W3CDTF">2023-04-26T11:01:52Z</dcterms:modified>
</cp:coreProperties>
</file>