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2023 06\"/>
    </mc:Choice>
  </mc:AlternateContent>
  <xr:revisionPtr revIDLastSave="0" documentId="13_ncr:1_{807A3508-981D-46A3-B1A0-B2F4301E089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</workbook>
</file>

<file path=xl/calcChain.xml><?xml version="1.0" encoding="utf-8"?>
<calcChain xmlns="http://schemas.openxmlformats.org/spreadsheetml/2006/main"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<sst xmlns="http://schemas.openxmlformats.org/spreadsheetml/2006/main" count="88" uniqueCount="79">
  <si>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</si>
  <si>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</si>
  <si>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</si>
  <si>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</si>
  <si>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</si>
  <si>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</si>
  <si>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</si>
  <si>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</si>
  <si>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</si>
  <si>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</si>
  <si>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</si>
  <si>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</si>
  <si>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</si>
  <si>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</si>
  <si>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</si>
  <si>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</si>
  <si>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</si>
  <si>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</si>
  <si>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</si>
  <si>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</si>
  <si>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</si>
  <si>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</si>
  <si>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</si>
  <si>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</si>
  <si>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</si>
  <si>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</si>
  <si>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</si>
  <si>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</si>
  <si>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</si>
  <si>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</si>
  <si>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</si>
  <si>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</si>
  <si>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</si>
  <si>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</si>
  <si>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</si>
  <si>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</si>
  <si>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</si>
  <si>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</si>
  <si>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</si>
  <si>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</si>
  <si>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</si>
  <si>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</si>
  <si>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</si>
  <si>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</si>
  <si>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</si>
  <si>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</si>
  <si>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</si>
  <si>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</si>
  <si>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</si>
  <si>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</si>
  <si>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</si>
  <si>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</si>
  <si>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</si>
  <si>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</si>
  <si>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</si>
  <si>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</si>
  <si>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</si>
  <si>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</si>
  <si>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</si>
  <si>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</si>
  <si>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</si>
  <si>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30. juna 2023. godine</t>
  </si>
  <si>
    <t>for the period 1 January - 30 June 2023</t>
  </si>
  <si>
    <t>Jul, 2023. godine                                                                                     verzija 01</t>
  </si>
  <si>
    <t>July, 2023                                                                                           version 01</t>
  </si>
  <si>
    <t>Tablela 1: Podaci o osiguranju za period od 1. januara do 30. juna 2023. godine</t>
  </si>
  <si>
    <t>Table 1: Insurance data for the period 1 January - 30 June 2023</t>
  </si>
  <si>
    <t>Tablela 2: Bruto fakturisana premija za period od 1. januara do 30. juna 2023. godine</t>
  </si>
  <si>
    <t>Table 2: Gross Written Premium for the period 1 January - 30 June 2023</t>
  </si>
  <si>
    <t>Tabela 1: Podaci o osiguranju za period od 1. januara do 30. juna 2023. godine</t>
  </si>
  <si>
    <t>Tabela 2: Bruto fakturisana premija za period od 1. januara do 30. juna 2023. godine</t>
  </si>
  <si>
    <t>Učešće/
  Share VI 2023</t>
  </si>
  <si>
    <t>BFP/ GWP 
VI 2022</t>
  </si>
  <si>
    <t>BFP/ GWP
VI 2023</t>
  </si>
  <si>
    <t>Učešće/ 
Share VI 2022</t>
  </si>
  <si>
    <r>
      <t xml:space="preserve">Učešće/
  </t>
    </r>
    <r>
      <rPr>
        <sz val="8"/>
        <color theme="0"/>
        <rFont val="Arial"/>
        <family val="2"/>
        <charset val="238"/>
      </rPr>
      <t>Share VI 2023</t>
    </r>
  </si>
  <si>
    <r>
      <t xml:space="preserve">Učešće/ 
</t>
    </r>
    <r>
      <rPr>
        <sz val="8"/>
        <color theme="0"/>
        <rFont val="Arial"/>
        <family val="2"/>
        <charset val="238"/>
      </rPr>
      <t>Share VI 2022</t>
    </r>
  </si>
  <si>
    <r>
      <t xml:space="preserve">BFP/ </t>
    </r>
    <r>
      <rPr>
        <sz val="8"/>
        <color theme="0"/>
        <rFont val="Arial"/>
        <family val="2"/>
        <charset val="238"/>
      </rPr>
      <t>GWP
VI 2023</t>
    </r>
  </si>
  <si>
    <r>
      <t xml:space="preserve">BFP/ </t>
    </r>
    <r>
      <rPr>
        <sz val="8"/>
        <color theme="0"/>
        <rFont val="Arial"/>
        <family val="2"/>
        <charset val="238"/>
      </rPr>
      <t>GWP 
VI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</si>
</sst>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Font="1" applyFill="1"/>
    <xf numFmtId="0" fontId="32" fillId="0" borderId="0" xfId="0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3" fontId="28" fillId="39" borderId="0" xfId="66" applyNumberFormat="1" applyFill="1" applyAlignment="1" applyProtection="1">
      <alignment horizontal="left" vertical="center" wrapText="1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142874</xdr:rowOff>
    </xdr:from>
    <xdr:to>
      <xdr:col>3</xdr:col>
      <xdr:colOff>1304925</xdr:colOff>
      <xdr:row>64</xdr:row>
      <xdr:rowOff>134579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870023-0C58-E66F-693A-EBFC1095B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87049"/>
          <a:ext cx="5029200" cy="3849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zoomScale="110" zoomScaleNormal="110" workbookViewId="0">
      <selection activeCell="A26" sqref="A26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62</v>
      </c>
    </row>
    <row r="22" spans="1:1" x14ac:dyDescent="0.25">
      <c r="A22" s="31" t="s">
        <v>63</v>
      </c>
    </row>
    <row r="23" spans="1:1" x14ac:dyDescent="0.25">
      <c r="A23" s="32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H32" sqref="H32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65</v>
      </c>
    </row>
    <row r="6" spans="1:1" s="5" customFormat="1" x14ac:dyDescent="0.2">
      <c r="A6" s="54" t="s">
        <v>66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8" t="s">
        <v>67</v>
      </c>
    </row>
    <row r="10" spans="1:1" s="5" customFormat="1" x14ac:dyDescent="0.2">
      <c r="A10" s="94" t="s">
        <v>68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zoomScaleNormal="100" workbookViewId="0">
      <selection activeCell="G74" sqref="G74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6384" width="9.140625" style="44"/>
  </cols>
  <sheetData>
    <row r="2" spans="1:11" s="39" customFormat="1" ht="14.25" x14ac:dyDescent="0.25">
      <c r="A2" s="59" t="s">
        <v>69</v>
      </c>
      <c r="B2" s="59"/>
      <c r="C2" s="59"/>
      <c r="D2" s="59"/>
      <c r="E2" s="38"/>
      <c r="F2" s="38"/>
      <c r="G2" s="38"/>
    </row>
    <row r="3" spans="1:11" s="41" customFormat="1" ht="14.25" x14ac:dyDescent="0.25">
      <c r="A3" s="95" t="s">
        <v>66</v>
      </c>
      <c r="B3" s="95"/>
      <c r="C3" s="95"/>
      <c r="D3" s="95"/>
      <c r="E3" s="40"/>
      <c r="F3" s="40"/>
      <c r="G3" s="40"/>
    </row>
    <row r="5" spans="1:11" s="42" customFormat="1" ht="16.5" customHeight="1" x14ac:dyDescent="0.25">
      <c r="A5" s="98" t="s">
        <v>10</v>
      </c>
      <c r="B5" s="98" t="s">
        <v>42</v>
      </c>
      <c r="C5" s="104" t="s">
        <v>43</v>
      </c>
      <c r="D5" s="104"/>
      <c r="E5" s="103" t="s">
        <v>34</v>
      </c>
      <c r="F5" s="103"/>
      <c r="G5" s="103"/>
    </row>
    <row r="6" spans="1:11" s="10" customFormat="1" ht="23.25" customHeight="1" x14ac:dyDescent="0.25">
      <c r="A6" s="98"/>
      <c r="B6" s="98"/>
      <c r="C6" s="102" t="s">
        <v>52</v>
      </c>
      <c r="D6" s="102" t="s">
        <v>55</v>
      </c>
      <c r="E6" s="102" t="s">
        <v>38</v>
      </c>
      <c r="F6" s="101" t="s">
        <v>41</v>
      </c>
      <c r="G6" s="101"/>
    </row>
    <row r="7" spans="1:11" ht="27" customHeight="1" x14ac:dyDescent="0.25">
      <c r="A7" s="98"/>
      <c r="B7" s="98"/>
      <c r="C7" s="102"/>
      <c r="D7" s="102"/>
      <c r="E7" s="102"/>
      <c r="F7" s="52" t="s">
        <v>40</v>
      </c>
      <c r="G7" s="52" t="s">
        <v>39</v>
      </c>
      <c r="H7" s="36"/>
      <c r="I7" s="43"/>
      <c r="J7" s="43"/>
      <c r="K7" s="43"/>
    </row>
    <row r="8" spans="1:11" s="11" customFormat="1" ht="22.5" x14ac:dyDescent="0.25">
      <c r="A8" s="25">
        <v>1</v>
      </c>
      <c r="B8" s="23" t="s">
        <v>11</v>
      </c>
      <c r="C8" s="28">
        <v>46856</v>
      </c>
      <c r="D8" s="28">
        <v>6488535.4500000002</v>
      </c>
      <c r="E8" s="35">
        <v>5401</v>
      </c>
      <c r="F8" s="28">
        <v>4741</v>
      </c>
      <c r="G8" s="28">
        <v>3029175.35</v>
      </c>
      <c r="H8" s="53"/>
      <c r="I8" s="46"/>
      <c r="J8" s="37"/>
      <c r="K8" s="37"/>
    </row>
    <row r="9" spans="1:11" s="11" customFormat="1" ht="22.5" x14ac:dyDescent="0.25">
      <c r="A9" s="25">
        <v>2</v>
      </c>
      <c r="B9" s="23" t="s">
        <v>12</v>
      </c>
      <c r="C9" s="28">
        <v>16039</v>
      </c>
      <c r="D9" s="28">
        <v>2972779.8200000003</v>
      </c>
      <c r="E9" s="35">
        <v>17389</v>
      </c>
      <c r="F9" s="28">
        <v>16155</v>
      </c>
      <c r="G9" s="28">
        <v>1178034.72</v>
      </c>
      <c r="H9" s="53"/>
      <c r="I9" s="37"/>
      <c r="J9" s="37"/>
      <c r="K9" s="37"/>
    </row>
    <row r="10" spans="1:11" s="11" customFormat="1" ht="22.5" x14ac:dyDescent="0.25">
      <c r="A10" s="25">
        <v>3</v>
      </c>
      <c r="B10" s="23" t="s">
        <v>13</v>
      </c>
      <c r="C10" s="28">
        <v>18518</v>
      </c>
      <c r="D10" s="28">
        <v>4808763.6800000006</v>
      </c>
      <c r="E10" s="35">
        <v>1962</v>
      </c>
      <c r="F10" s="28">
        <v>1697</v>
      </c>
      <c r="G10" s="28">
        <v>2220342.63</v>
      </c>
      <c r="H10" s="53"/>
      <c r="I10" s="37"/>
      <c r="J10" s="37"/>
      <c r="K10" s="37"/>
    </row>
    <row r="11" spans="1:11" s="11" customFormat="1" ht="22.5" x14ac:dyDescent="0.25">
      <c r="A11" s="25">
        <v>4</v>
      </c>
      <c r="B11" s="23" t="s">
        <v>14</v>
      </c>
      <c r="C11" s="28">
        <v>2</v>
      </c>
      <c r="D11" s="28">
        <v>87839.11</v>
      </c>
      <c r="E11" s="35">
        <v>0</v>
      </c>
      <c r="F11" s="28">
        <v>0</v>
      </c>
      <c r="G11" s="28">
        <v>0</v>
      </c>
      <c r="H11" s="53"/>
      <c r="I11" s="37"/>
      <c r="J11" s="37"/>
      <c r="K11" s="37"/>
    </row>
    <row r="12" spans="1:11" s="11" customFormat="1" ht="22.5" x14ac:dyDescent="0.25">
      <c r="A12" s="25">
        <v>5</v>
      </c>
      <c r="B12" s="23" t="s">
        <v>15</v>
      </c>
      <c r="C12" s="28">
        <v>13</v>
      </c>
      <c r="D12" s="28">
        <v>153250.61000000002</v>
      </c>
      <c r="E12" s="35">
        <v>1</v>
      </c>
      <c r="F12" s="29">
        <v>0</v>
      </c>
      <c r="G12" s="29">
        <v>0</v>
      </c>
      <c r="H12" s="53"/>
      <c r="I12" s="37"/>
      <c r="J12" s="37"/>
      <c r="K12" s="37"/>
    </row>
    <row r="13" spans="1:11" s="11" customFormat="1" ht="22.5" x14ac:dyDescent="0.25">
      <c r="A13" s="25">
        <v>6</v>
      </c>
      <c r="B13" s="23" t="s">
        <v>16</v>
      </c>
      <c r="C13" s="28">
        <v>49</v>
      </c>
      <c r="D13" s="28">
        <v>355189.99</v>
      </c>
      <c r="E13" s="35">
        <v>2</v>
      </c>
      <c r="F13" s="28">
        <v>0</v>
      </c>
      <c r="G13" s="28">
        <v>0</v>
      </c>
      <c r="H13" s="53"/>
      <c r="I13" s="37"/>
      <c r="J13" s="37"/>
      <c r="K13" s="37"/>
    </row>
    <row r="14" spans="1:11" s="11" customFormat="1" ht="22.5" x14ac:dyDescent="0.25">
      <c r="A14" s="25">
        <v>7</v>
      </c>
      <c r="B14" s="23" t="s">
        <v>17</v>
      </c>
      <c r="C14" s="28">
        <v>83</v>
      </c>
      <c r="D14" s="28">
        <v>400895.23</v>
      </c>
      <c r="E14" s="35">
        <v>100</v>
      </c>
      <c r="F14" s="28">
        <v>97</v>
      </c>
      <c r="G14" s="28">
        <v>14476.68</v>
      </c>
      <c r="H14" s="53"/>
      <c r="I14" s="37"/>
      <c r="J14" s="37"/>
      <c r="K14" s="37"/>
    </row>
    <row r="15" spans="1:11" s="11" customFormat="1" ht="38.25" customHeight="1" x14ac:dyDescent="0.25">
      <c r="A15" s="25">
        <v>8</v>
      </c>
      <c r="B15" s="23" t="s">
        <v>18</v>
      </c>
      <c r="C15" s="28">
        <v>37705</v>
      </c>
      <c r="D15" s="28">
        <v>2262561.0700000003</v>
      </c>
      <c r="E15" s="35">
        <v>293</v>
      </c>
      <c r="F15" s="28">
        <v>204</v>
      </c>
      <c r="G15" s="28">
        <v>279305.58999999997</v>
      </c>
      <c r="H15" s="53"/>
      <c r="I15" s="37"/>
      <c r="J15" s="37"/>
      <c r="K15" s="37"/>
    </row>
    <row r="16" spans="1:11" s="11" customFormat="1" ht="22.5" x14ac:dyDescent="0.25">
      <c r="A16" s="25">
        <v>9</v>
      </c>
      <c r="B16" s="23" t="s">
        <v>19</v>
      </c>
      <c r="C16" s="28">
        <v>27044</v>
      </c>
      <c r="D16" s="28">
        <v>6395647.21</v>
      </c>
      <c r="E16" s="35">
        <v>1123</v>
      </c>
      <c r="F16" s="28">
        <v>885</v>
      </c>
      <c r="G16" s="28">
        <v>1779364.8399999999</v>
      </c>
      <c r="H16" s="53"/>
      <c r="I16" s="37"/>
      <c r="J16" s="37"/>
      <c r="K16" s="37"/>
    </row>
    <row r="17" spans="1:11" s="11" customFormat="1" ht="33.75" x14ac:dyDescent="0.25">
      <c r="A17" s="25">
        <v>10</v>
      </c>
      <c r="B17" s="23" t="s">
        <v>20</v>
      </c>
      <c r="C17" s="28">
        <v>279938</v>
      </c>
      <c r="D17" s="28">
        <v>21393656.859999999</v>
      </c>
      <c r="E17" s="35">
        <v>8874</v>
      </c>
      <c r="F17" s="28">
        <v>6874</v>
      </c>
      <c r="G17" s="28">
        <v>8698414.290000001</v>
      </c>
      <c r="H17" s="53"/>
      <c r="I17" s="37"/>
      <c r="J17" s="37"/>
      <c r="K17" s="37"/>
    </row>
    <row r="18" spans="1:11" s="11" customFormat="1" ht="33.75" x14ac:dyDescent="0.25">
      <c r="A18" s="25">
        <v>11</v>
      </c>
      <c r="B18" s="23" t="s">
        <v>51</v>
      </c>
      <c r="C18" s="28">
        <v>39</v>
      </c>
      <c r="D18" s="28">
        <v>786583.33</v>
      </c>
      <c r="E18" s="35">
        <v>33</v>
      </c>
      <c r="F18" s="28">
        <v>33</v>
      </c>
      <c r="G18" s="28">
        <v>4331.95</v>
      </c>
      <c r="H18" s="53"/>
      <c r="I18" s="37"/>
      <c r="J18" s="37"/>
      <c r="K18" s="37"/>
    </row>
    <row r="19" spans="1:11" s="11" customFormat="1" ht="33.75" x14ac:dyDescent="0.25">
      <c r="A19" s="25">
        <v>12</v>
      </c>
      <c r="B19" s="23" t="s">
        <v>21</v>
      </c>
      <c r="C19" s="28">
        <v>3245</v>
      </c>
      <c r="D19" s="28">
        <v>236665.49000000002</v>
      </c>
      <c r="E19" s="35">
        <v>14</v>
      </c>
      <c r="F19" s="28">
        <v>10</v>
      </c>
      <c r="G19" s="28">
        <v>2274.36</v>
      </c>
      <c r="H19" s="53"/>
      <c r="I19" s="37"/>
      <c r="J19" s="37"/>
      <c r="K19" s="37"/>
    </row>
    <row r="20" spans="1:11" s="11" customFormat="1" ht="22.5" x14ac:dyDescent="0.25">
      <c r="A20" s="25">
        <v>13</v>
      </c>
      <c r="B20" s="23" t="s">
        <v>22</v>
      </c>
      <c r="C20" s="28">
        <v>3259</v>
      </c>
      <c r="D20" s="28">
        <v>1323585.2</v>
      </c>
      <c r="E20" s="35">
        <v>210</v>
      </c>
      <c r="F20" s="28">
        <v>108</v>
      </c>
      <c r="G20" s="28">
        <v>113747.56000000001</v>
      </c>
      <c r="H20" s="53"/>
      <c r="I20" s="37"/>
      <c r="J20" s="37"/>
      <c r="K20" s="37"/>
    </row>
    <row r="21" spans="1:11" s="11" customFormat="1" ht="22.5" x14ac:dyDescent="0.25">
      <c r="A21" s="25">
        <v>14</v>
      </c>
      <c r="B21" s="23" t="s">
        <v>23</v>
      </c>
      <c r="C21" s="28">
        <v>10608</v>
      </c>
      <c r="D21" s="28">
        <v>878332.91999999993</v>
      </c>
      <c r="E21" s="35">
        <v>28</v>
      </c>
      <c r="F21" s="28">
        <v>19</v>
      </c>
      <c r="G21" s="28">
        <v>68730.720000000001</v>
      </c>
      <c r="H21" s="53"/>
      <c r="I21" s="37"/>
      <c r="J21" s="37"/>
      <c r="K21" s="37"/>
    </row>
    <row r="22" spans="1:11" s="11" customFormat="1" ht="22.5" x14ac:dyDescent="0.25">
      <c r="A22" s="25">
        <v>15</v>
      </c>
      <c r="B22" s="23" t="s">
        <v>49</v>
      </c>
      <c r="C22" s="28">
        <v>302</v>
      </c>
      <c r="D22" s="28">
        <v>34825.129999999997</v>
      </c>
      <c r="E22" s="35">
        <v>27</v>
      </c>
      <c r="F22" s="28">
        <v>23</v>
      </c>
      <c r="G22" s="28">
        <v>20273.599999999999</v>
      </c>
      <c r="H22" s="53"/>
      <c r="I22" s="37"/>
      <c r="J22" s="37"/>
      <c r="K22" s="37"/>
    </row>
    <row r="23" spans="1:11" s="11" customFormat="1" ht="22.5" x14ac:dyDescent="0.25">
      <c r="A23" s="25">
        <v>16</v>
      </c>
      <c r="B23" s="23" t="s">
        <v>24</v>
      </c>
      <c r="C23" s="28">
        <v>4419</v>
      </c>
      <c r="D23" s="28">
        <v>167199.59</v>
      </c>
      <c r="E23" s="35">
        <v>214</v>
      </c>
      <c r="F23" s="28">
        <v>208</v>
      </c>
      <c r="G23" s="28">
        <v>25607.019999999997</v>
      </c>
      <c r="H23" s="53"/>
      <c r="I23" s="37"/>
      <c r="J23" s="37"/>
      <c r="K23" s="37"/>
    </row>
    <row r="24" spans="1:11" s="11" customFormat="1" ht="22.5" x14ac:dyDescent="0.25">
      <c r="A24" s="25">
        <v>17</v>
      </c>
      <c r="B24" s="23" t="s">
        <v>25</v>
      </c>
      <c r="C24" s="28">
        <v>1722</v>
      </c>
      <c r="D24" s="28">
        <v>2890.93</v>
      </c>
      <c r="E24" s="35">
        <v>1</v>
      </c>
      <c r="F24" s="28">
        <v>0</v>
      </c>
      <c r="G24" s="28">
        <v>0</v>
      </c>
      <c r="H24" s="53"/>
      <c r="I24" s="37"/>
      <c r="J24" s="37"/>
      <c r="K24" s="37"/>
    </row>
    <row r="25" spans="1:11" s="11" customFormat="1" ht="22.5" x14ac:dyDescent="0.25">
      <c r="A25" s="25">
        <v>18</v>
      </c>
      <c r="B25" s="23" t="s">
        <v>26</v>
      </c>
      <c r="C25" s="28">
        <v>84448</v>
      </c>
      <c r="D25" s="28">
        <v>729590.87000000011</v>
      </c>
      <c r="E25" s="35">
        <v>3089</v>
      </c>
      <c r="F25" s="28">
        <v>2752</v>
      </c>
      <c r="G25" s="28">
        <v>322893.32</v>
      </c>
      <c r="H25" s="53"/>
      <c r="I25" s="37"/>
      <c r="J25" s="37"/>
      <c r="K25" s="37"/>
    </row>
    <row r="26" spans="1:11" s="11" customFormat="1" ht="22.5" x14ac:dyDescent="0.25">
      <c r="A26" s="25">
        <v>19</v>
      </c>
      <c r="B26" s="23" t="s">
        <v>27</v>
      </c>
      <c r="C26" s="28">
        <v>24361</v>
      </c>
      <c r="D26" s="28">
        <v>59831.92</v>
      </c>
      <c r="E26" s="35">
        <v>4</v>
      </c>
      <c r="F26" s="28">
        <v>3</v>
      </c>
      <c r="G26" s="28">
        <v>150</v>
      </c>
      <c r="H26" s="53"/>
      <c r="I26" s="37"/>
      <c r="J26" s="37"/>
      <c r="K26" s="37"/>
    </row>
    <row r="27" spans="1:11" s="11" customFormat="1" ht="22.5" x14ac:dyDescent="0.25">
      <c r="A27" s="25">
        <v>20</v>
      </c>
      <c r="B27" s="23" t="s">
        <v>50</v>
      </c>
      <c r="C27" s="28">
        <v>72620</v>
      </c>
      <c r="D27" s="28">
        <v>9479257.8200000003</v>
      </c>
      <c r="E27" s="35">
        <v>1287</v>
      </c>
      <c r="F27" s="28">
        <v>1096</v>
      </c>
      <c r="G27" s="28">
        <v>4719699.67</v>
      </c>
      <c r="H27" s="53"/>
      <c r="I27" s="37"/>
      <c r="J27" s="37"/>
      <c r="K27" s="37"/>
    </row>
    <row r="28" spans="1:11" s="11" customFormat="1" ht="22.5" x14ac:dyDescent="0.25">
      <c r="A28" s="25">
        <v>21</v>
      </c>
      <c r="B28" s="23" t="s">
        <v>28</v>
      </c>
      <c r="C28" s="28">
        <v>144</v>
      </c>
      <c r="D28" s="28">
        <v>11632.630000000001</v>
      </c>
      <c r="E28" s="35">
        <v>26</v>
      </c>
      <c r="F28" s="28">
        <v>17</v>
      </c>
      <c r="G28" s="28">
        <v>23207.11</v>
      </c>
      <c r="H28" s="53"/>
      <c r="I28" s="37"/>
      <c r="J28" s="37"/>
      <c r="K28" s="37"/>
    </row>
    <row r="29" spans="1:11" s="11" customFormat="1" ht="45" x14ac:dyDescent="0.25">
      <c r="A29" s="25">
        <v>22</v>
      </c>
      <c r="B29" s="23" t="s">
        <v>29</v>
      </c>
      <c r="C29" s="28">
        <v>44608</v>
      </c>
      <c r="D29" s="28">
        <v>844333.91999999993</v>
      </c>
      <c r="E29" s="35">
        <v>501</v>
      </c>
      <c r="F29" s="28">
        <v>328</v>
      </c>
      <c r="G29" s="28">
        <v>255142.63</v>
      </c>
      <c r="H29" s="53"/>
      <c r="I29" s="37"/>
      <c r="J29" s="37"/>
      <c r="K29" s="37"/>
    </row>
    <row r="30" spans="1:11" s="11" customFormat="1" ht="22.5" x14ac:dyDescent="0.25">
      <c r="A30" s="25">
        <v>23</v>
      </c>
      <c r="B30" s="23" t="s">
        <v>30</v>
      </c>
      <c r="C30" s="28">
        <v>28</v>
      </c>
      <c r="D30" s="28">
        <v>150</v>
      </c>
      <c r="E30" s="35">
        <v>0</v>
      </c>
      <c r="F30" s="28">
        <v>0</v>
      </c>
      <c r="G30" s="28">
        <v>0</v>
      </c>
      <c r="H30" s="53"/>
      <c r="I30" s="37"/>
      <c r="J30" s="37"/>
      <c r="K30" s="37"/>
    </row>
    <row r="31" spans="1:11" s="11" customFormat="1" ht="22.5" x14ac:dyDescent="0.25">
      <c r="A31" s="26"/>
      <c r="B31" s="24" t="s">
        <v>31</v>
      </c>
      <c r="C31" s="33">
        <f>SUM(C8:C26)</f>
        <v>558650</v>
      </c>
      <c r="D31" s="33">
        <f t="shared" ref="D31:G31" si="0">SUM(D8:D26)</f>
        <v>49538624.410000011</v>
      </c>
      <c r="E31" s="33">
        <f>SUM(E8:E26)</f>
        <v>38765</v>
      </c>
      <c r="F31" s="33">
        <f t="shared" si="0"/>
        <v>33809</v>
      </c>
      <c r="G31" s="33">
        <f t="shared" si="0"/>
        <v>17757122.629999999</v>
      </c>
      <c r="H31" s="53"/>
      <c r="I31" s="37"/>
      <c r="J31" s="37"/>
      <c r="K31" s="37"/>
    </row>
    <row r="32" spans="1:11" s="11" customFormat="1" ht="22.5" x14ac:dyDescent="0.25">
      <c r="A32" s="26"/>
      <c r="B32" s="24" t="s">
        <v>32</v>
      </c>
      <c r="C32" s="33">
        <f>SUM(C27:C30)</f>
        <v>117400</v>
      </c>
      <c r="D32" s="33">
        <f>SUM(D27:D30)</f>
        <v>10335374.370000001</v>
      </c>
      <c r="E32" s="33">
        <f t="shared" ref="E32:F32" si="1">SUM(E27:E30)</f>
        <v>1814</v>
      </c>
      <c r="F32" s="33">
        <f t="shared" si="1"/>
        <v>1441</v>
      </c>
      <c r="G32" s="33">
        <f>SUM(G27:G30)</f>
        <v>4998049.41</v>
      </c>
      <c r="H32" s="53"/>
      <c r="I32" s="37"/>
      <c r="J32" s="37"/>
      <c r="K32" s="37"/>
    </row>
    <row r="33" spans="1:11" s="11" customFormat="1" ht="20.25" customHeight="1" x14ac:dyDescent="0.25">
      <c r="A33" s="26"/>
      <c r="B33" s="27" t="s">
        <v>33</v>
      </c>
      <c r="C33" s="34">
        <f>C31+C32</f>
        <v>676050</v>
      </c>
      <c r="D33" s="34">
        <f t="shared" ref="D33:G33" si="2">D31+D32</f>
        <v>59873998.780000016</v>
      </c>
      <c r="E33" s="34">
        <f t="shared" si="2"/>
        <v>40579</v>
      </c>
      <c r="F33" s="34">
        <f t="shared" si="2"/>
        <v>35250</v>
      </c>
      <c r="G33" s="34">
        <f t="shared" si="2"/>
        <v>22755172.039999999</v>
      </c>
      <c r="H33" s="53"/>
      <c r="I33" s="37"/>
      <c r="J33" s="37"/>
      <c r="K33" s="37"/>
    </row>
    <row r="34" spans="1:11" ht="17.25" customHeight="1" x14ac:dyDescent="0.25">
      <c r="A34" s="44" t="s">
        <v>47</v>
      </c>
      <c r="D34" s="47"/>
      <c r="H34" s="45"/>
      <c r="I34" s="43"/>
      <c r="J34" s="43"/>
      <c r="K34" s="43"/>
    </row>
    <row r="35" spans="1:11" x14ac:dyDescent="0.25">
      <c r="H35" s="43"/>
      <c r="I35" s="43"/>
      <c r="J35" s="43"/>
      <c r="K35" s="43"/>
    </row>
    <row r="36" spans="1:11" ht="15" x14ac:dyDescent="0.25">
      <c r="A36" s="100" t="s">
        <v>9</v>
      </c>
      <c r="B36" s="100"/>
      <c r="C36" s="100"/>
      <c r="H36" s="43"/>
      <c r="I36" s="43"/>
      <c r="J36" s="43"/>
      <c r="K36" s="43"/>
    </row>
    <row r="37" spans="1:11" ht="14.25" x14ac:dyDescent="0.25">
      <c r="A37" s="99" t="s">
        <v>8</v>
      </c>
      <c r="B37" s="99"/>
      <c r="C37" s="99"/>
      <c r="H37" s="43"/>
      <c r="I37" s="43"/>
      <c r="J37" s="43"/>
      <c r="K37" s="43"/>
    </row>
    <row r="38" spans="1:11" x14ac:dyDescent="0.25">
      <c r="H38" s="43"/>
      <c r="I38" s="43"/>
      <c r="J38" s="43"/>
      <c r="K38" s="43"/>
    </row>
    <row r="60" spans="2:4" x14ac:dyDescent="0.25">
      <c r="B60" s="97"/>
      <c r="C60" s="97"/>
      <c r="D60" s="97"/>
    </row>
    <row r="61" spans="2:4" x14ac:dyDescent="0.25">
      <c r="B61" s="51"/>
      <c r="C61" s="51"/>
      <c r="D61" s="51"/>
    </row>
    <row r="62" spans="2:4" x14ac:dyDescent="0.25">
      <c r="B62" s="51"/>
      <c r="C62" s="51"/>
      <c r="D62" s="51"/>
    </row>
    <row r="66" spans="1:2" ht="15.75" customHeight="1" x14ac:dyDescent="0.25">
      <c r="A66" s="44" t="s">
        <v>47</v>
      </c>
    </row>
    <row r="69" spans="1:2" s="48" customFormat="1" ht="12.75" x14ac:dyDescent="0.25">
      <c r="A69" s="96" t="s">
        <v>35</v>
      </c>
      <c r="B69" s="96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tabSelected="1" zoomScale="110" zoomScaleNormal="110" zoomScaleSheetLayoutView="100" workbookViewId="0">
      <selection activeCell="N22" sqref="N22"/>
    </sheetView>
  </sheetViews>
  <sheetFormatPr defaultColWidth="9.140625" defaultRowHeight="11.25" x14ac:dyDescent="0.2"/>
  <cols>
    <col min="1" max="1" width="32.7109375" style="2" customWidth="1"/>
    <col min="2" max="3" width="9" style="2" bestFit="1" customWidth="1"/>
    <col min="4" max="4" width="9.85546875" style="2" bestFit="1" customWidth="1"/>
    <col min="5" max="5" width="10.7109375" style="2" bestFit="1" customWidth="1"/>
    <col min="6" max="7" width="8.85546875" style="2" bestFit="1" customWidth="1"/>
    <col min="8" max="8" width="9.85546875" style="2" bestFit="1" customWidth="1"/>
    <col min="9" max="9" width="10.7109375" style="2" bestFit="1" customWidth="1"/>
    <col min="10" max="11" width="8.85546875" style="2" bestFit="1" customWidth="1"/>
    <col min="12" max="12" width="9.85546875" style="2" bestFit="1" customWidth="1"/>
    <col min="13" max="13" width="10.7109375" style="2" bestFit="1" customWidth="1"/>
    <col min="14" max="14" width="5.8554687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05" t="s">
        <v>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5"/>
    </row>
    <row r="3" spans="1:16" s="14" customFormat="1" ht="14.25" x14ac:dyDescent="0.2">
      <c r="A3" s="107" t="s">
        <v>68</v>
      </c>
      <c r="B3" s="107"/>
      <c r="C3" s="107"/>
      <c r="D3" s="107"/>
      <c r="E3" s="107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6"/>
      <c r="N4" s="106"/>
    </row>
    <row r="5" spans="1:16" s="9" customFormat="1" ht="12.75" x14ac:dyDescent="0.2">
      <c r="A5" s="108" t="s">
        <v>56</v>
      </c>
      <c r="B5" s="108" t="s">
        <v>57</v>
      </c>
      <c r="C5" s="108"/>
      <c r="D5" s="108"/>
      <c r="E5" s="108"/>
      <c r="F5" s="108" t="s">
        <v>58</v>
      </c>
      <c r="G5" s="108"/>
      <c r="H5" s="108"/>
      <c r="I5" s="108"/>
      <c r="J5" s="108" t="s">
        <v>59</v>
      </c>
      <c r="K5" s="108"/>
      <c r="L5" s="108"/>
      <c r="M5" s="108"/>
      <c r="N5" s="108"/>
    </row>
    <row r="6" spans="1:16" s="8" customFormat="1" ht="33.75" x14ac:dyDescent="0.2">
      <c r="A6" s="108"/>
      <c r="B6" s="60" t="s">
        <v>78</v>
      </c>
      <c r="C6" s="60" t="s">
        <v>77</v>
      </c>
      <c r="D6" s="60" t="s">
        <v>76</v>
      </c>
      <c r="E6" s="60" t="s">
        <v>75</v>
      </c>
      <c r="F6" s="61" t="s">
        <v>72</v>
      </c>
      <c r="G6" s="61" t="s">
        <v>73</v>
      </c>
      <c r="H6" s="61" t="s">
        <v>74</v>
      </c>
      <c r="I6" s="61" t="s">
        <v>71</v>
      </c>
      <c r="J6" s="62" t="s">
        <v>72</v>
      </c>
      <c r="K6" s="62" t="s">
        <v>73</v>
      </c>
      <c r="L6" s="62" t="s">
        <v>74</v>
      </c>
      <c r="M6" s="62" t="s">
        <v>71</v>
      </c>
      <c r="N6" s="63" t="s">
        <v>54</v>
      </c>
    </row>
    <row r="7" spans="1:16" ht="14.25" customHeight="1" x14ac:dyDescent="0.2">
      <c r="A7" s="64" t="s">
        <v>0</v>
      </c>
      <c r="B7" s="65">
        <v>19468847.5</v>
      </c>
      <c r="C7" s="66">
        <v>19294703.059999999</v>
      </c>
      <c r="D7" s="67">
        <f>B7/$B$16</f>
        <v>0.43491420821360904</v>
      </c>
      <c r="E7" s="68">
        <f>C7/$C$16</f>
        <v>0.38948806693358889</v>
      </c>
      <c r="F7" s="69"/>
      <c r="G7" s="70"/>
      <c r="H7" s="70"/>
      <c r="I7" s="70"/>
      <c r="J7" s="71">
        <f>B7</f>
        <v>19468847.5</v>
      </c>
      <c r="K7" s="65">
        <f>C7</f>
        <v>19294703.059999999</v>
      </c>
      <c r="L7" s="67">
        <f>J7/$J$16</f>
        <v>0.35487566547129507</v>
      </c>
      <c r="M7" s="67">
        <f>K7/$K$16</f>
        <v>0.3222551266518231</v>
      </c>
      <c r="N7" s="72">
        <f>K7/J7*100</f>
        <v>99.105522604766406</v>
      </c>
      <c r="P7" s="56"/>
    </row>
    <row r="8" spans="1:16" ht="14.25" customHeight="1" x14ac:dyDescent="0.2">
      <c r="A8" s="64" t="s">
        <v>44</v>
      </c>
      <c r="B8" s="65">
        <v>8247339.8099999996</v>
      </c>
      <c r="C8" s="66">
        <v>10466071.4</v>
      </c>
      <c r="D8" s="67">
        <f>B8/$B$16</f>
        <v>0.18423716469784493</v>
      </c>
      <c r="E8" s="68">
        <f>C8/$C$16</f>
        <v>0.21127093302750838</v>
      </c>
      <c r="F8" s="69"/>
      <c r="G8" s="70"/>
      <c r="H8" s="70"/>
      <c r="I8" s="70"/>
      <c r="J8" s="71">
        <f t="shared" ref="J8:J11" si="0">B8</f>
        <v>8247339.8099999996</v>
      </c>
      <c r="K8" s="65">
        <f>C8</f>
        <v>10466071.4</v>
      </c>
      <c r="L8" s="67">
        <f t="shared" ref="L8:L15" si="1">J8/$J$16</f>
        <v>0.15033145662277411</v>
      </c>
      <c r="M8" s="67">
        <f>K8/$K$16</f>
        <v>0.17480161026919808</v>
      </c>
      <c r="N8" s="72">
        <f t="shared" ref="N8:N14" si="2">K8/J8*100</f>
        <v>126.90239084498207</v>
      </c>
      <c r="P8" s="56"/>
    </row>
    <row r="9" spans="1:16" ht="14.25" customHeight="1" x14ac:dyDescent="0.2">
      <c r="A9" s="64" t="s">
        <v>53</v>
      </c>
      <c r="B9" s="65">
        <v>3402232.43</v>
      </c>
      <c r="C9" s="65">
        <v>3983862.44</v>
      </c>
      <c r="D9" s="67">
        <f>B9/$B$16</f>
        <v>7.6002404531244752E-2</v>
      </c>
      <c r="E9" s="68">
        <f>C9/$C$16</f>
        <v>8.0419319015160362E-2</v>
      </c>
      <c r="F9" s="69"/>
      <c r="G9" s="70"/>
      <c r="H9" s="70"/>
      <c r="I9" s="70"/>
      <c r="J9" s="71">
        <f t="shared" si="0"/>
        <v>3402232.43</v>
      </c>
      <c r="K9" s="65">
        <f t="shared" ref="K9:K10" si="3">C9</f>
        <v>3983862.44</v>
      </c>
      <c r="L9" s="67">
        <f t="shared" si="1"/>
        <v>6.2015458166400007E-2</v>
      </c>
      <c r="M9" s="67">
        <f t="shared" ref="M9:M16" si="4">K9/$K$16</f>
        <v>6.6537437304600891E-2</v>
      </c>
      <c r="N9" s="72">
        <f t="shared" si="2"/>
        <v>117.09554011863909</v>
      </c>
      <c r="P9" s="56"/>
    </row>
    <row r="10" spans="1:16" ht="14.25" customHeight="1" x14ac:dyDescent="0.2">
      <c r="A10" s="64" t="s">
        <v>1</v>
      </c>
      <c r="B10" s="65">
        <v>6937141.25</v>
      </c>
      <c r="C10" s="66">
        <v>8837814.2899999991</v>
      </c>
      <c r="D10" s="67">
        <f>B10/$B$16</f>
        <v>0.15496866437572723</v>
      </c>
      <c r="E10" s="68">
        <f>C10/$C$16</f>
        <v>0.17840249694571605</v>
      </c>
      <c r="F10" s="69"/>
      <c r="G10" s="70"/>
      <c r="H10" s="70"/>
      <c r="I10" s="70"/>
      <c r="J10" s="71">
        <f t="shared" si="0"/>
        <v>6937141.25</v>
      </c>
      <c r="K10" s="65">
        <f t="shared" si="3"/>
        <v>8837814.2899999991</v>
      </c>
      <c r="L10" s="67">
        <f t="shared" si="1"/>
        <v>0.12644932462294553</v>
      </c>
      <c r="M10" s="67">
        <f t="shared" si="4"/>
        <v>0.14760688228747698</v>
      </c>
      <c r="N10" s="72">
        <f t="shared" si="2"/>
        <v>127.39850568849234</v>
      </c>
      <c r="P10" s="56"/>
    </row>
    <row r="11" spans="1:16" ht="13.15" customHeight="1" x14ac:dyDescent="0.2">
      <c r="A11" s="64" t="s">
        <v>2</v>
      </c>
      <c r="B11" s="73">
        <v>6709238.9000000004</v>
      </c>
      <c r="C11" s="74">
        <v>6956173.2199999997</v>
      </c>
      <c r="D11" s="75">
        <f>B11/$B$16</f>
        <v>0.14987755818157419</v>
      </c>
      <c r="E11" s="76">
        <f>C11/$C$16</f>
        <v>0.14041918407802637</v>
      </c>
      <c r="F11" s="69"/>
      <c r="G11" s="70"/>
      <c r="H11" s="77"/>
      <c r="I11" s="77"/>
      <c r="J11" s="71">
        <f t="shared" si="0"/>
        <v>6709238.9000000004</v>
      </c>
      <c r="K11" s="65">
        <f>C11</f>
        <v>6956173.2199999997</v>
      </c>
      <c r="L11" s="67">
        <f t="shared" si="1"/>
        <v>0.12229514969714565</v>
      </c>
      <c r="M11" s="67">
        <f t="shared" si="4"/>
        <v>0.11618020111801192</v>
      </c>
      <c r="N11" s="72">
        <f t="shared" si="2"/>
        <v>103.68051165982477</v>
      </c>
      <c r="P11" s="56"/>
    </row>
    <row r="12" spans="1:16" ht="14.45" customHeight="1" x14ac:dyDescent="0.2">
      <c r="A12" s="78" t="s">
        <v>5</v>
      </c>
      <c r="B12" s="79"/>
      <c r="C12" s="79"/>
      <c r="D12" s="79"/>
      <c r="E12" s="79"/>
      <c r="F12" s="80">
        <v>2394839.84</v>
      </c>
      <c r="G12" s="81">
        <v>2593587.7799999998</v>
      </c>
      <c r="H12" s="82">
        <f>F12/$F$16</f>
        <v>0.23720119574671533</v>
      </c>
      <c r="I12" s="82">
        <f t="shared" ref="I12:I16" si="5">G12/$G$16</f>
        <v>0.25094279966561089</v>
      </c>
      <c r="J12" s="83">
        <f>F12</f>
        <v>2394839.84</v>
      </c>
      <c r="K12" s="65">
        <f>G12</f>
        <v>2593587.7799999998</v>
      </c>
      <c r="L12" s="67">
        <f>J12/$J$16</f>
        <v>4.365283471028112E-2</v>
      </c>
      <c r="M12" s="67">
        <f t="shared" si="4"/>
        <v>4.3317430484805845E-2</v>
      </c>
      <c r="N12" s="72">
        <f t="shared" si="2"/>
        <v>108.29900758624427</v>
      </c>
      <c r="P12" s="56"/>
    </row>
    <row r="13" spans="1:16" ht="14.25" customHeight="1" x14ac:dyDescent="0.2">
      <c r="A13" s="78" t="s">
        <v>48</v>
      </c>
      <c r="B13" s="79"/>
      <c r="C13" s="79"/>
      <c r="D13" s="79"/>
      <c r="E13" s="79"/>
      <c r="F13" s="84">
        <v>3757395.94</v>
      </c>
      <c r="G13" s="81">
        <v>3673160.5100000002</v>
      </c>
      <c r="H13" s="85">
        <f>F13/$F$16</f>
        <v>0.37215800195718035</v>
      </c>
      <c r="I13" s="85">
        <f t="shared" si="5"/>
        <v>0.35539694823846035</v>
      </c>
      <c r="J13" s="83">
        <f t="shared" ref="J13:J15" si="6">F13</f>
        <v>3757395.94</v>
      </c>
      <c r="K13" s="65">
        <f t="shared" ref="K13:K15" si="7">G13</f>
        <v>3673160.5100000002</v>
      </c>
      <c r="L13" s="67">
        <f t="shared" si="1"/>
        <v>6.8489333261593538E-2</v>
      </c>
      <c r="M13" s="67">
        <f t="shared" si="4"/>
        <v>6.1348174246664215E-2</v>
      </c>
      <c r="N13" s="72">
        <f t="shared" si="2"/>
        <v>97.758143369899969</v>
      </c>
      <c r="P13" s="56"/>
    </row>
    <row r="14" spans="1:16" ht="14.25" customHeight="1" x14ac:dyDescent="0.2">
      <c r="A14" s="78" t="s">
        <v>3</v>
      </c>
      <c r="B14" s="79"/>
      <c r="C14" s="79"/>
      <c r="D14" s="79"/>
      <c r="E14" s="79"/>
      <c r="F14" s="84">
        <v>866735.2</v>
      </c>
      <c r="G14" s="83">
        <v>808860.9</v>
      </c>
      <c r="H14" s="85">
        <f>F14/$F$16</f>
        <v>8.5847338265329878E-2</v>
      </c>
      <c r="I14" s="85">
        <f t="shared" si="5"/>
        <v>7.8261403123223286E-2</v>
      </c>
      <c r="J14" s="83">
        <f t="shared" si="6"/>
        <v>866735.2</v>
      </c>
      <c r="K14" s="65">
        <f t="shared" si="7"/>
        <v>808860.9</v>
      </c>
      <c r="L14" s="67">
        <f t="shared" si="1"/>
        <v>1.5798738517387639E-2</v>
      </c>
      <c r="M14" s="67">
        <f t="shared" si="4"/>
        <v>1.3509384983155456E-2</v>
      </c>
      <c r="N14" s="86">
        <f t="shared" si="2"/>
        <v>93.322724172273155</v>
      </c>
      <c r="P14" s="56"/>
    </row>
    <row r="15" spans="1:16" ht="14.25" customHeight="1" x14ac:dyDescent="0.2">
      <c r="A15" s="78" t="s">
        <v>4</v>
      </c>
      <c r="B15" s="79"/>
      <c r="C15" s="79"/>
      <c r="D15" s="79"/>
      <c r="E15" s="79"/>
      <c r="F15" s="84">
        <v>3077267.5</v>
      </c>
      <c r="G15" s="83">
        <v>3259765.1799999997</v>
      </c>
      <c r="H15" s="85">
        <f>F15/$F$16</f>
        <v>0.30479346403077434</v>
      </c>
      <c r="I15" s="85">
        <f>G15/$G$16</f>
        <v>0.31539884897270531</v>
      </c>
      <c r="J15" s="83">
        <f t="shared" si="6"/>
        <v>3077267.5</v>
      </c>
      <c r="K15" s="65">
        <f t="shared" si="7"/>
        <v>3259765.1799999997</v>
      </c>
      <c r="L15" s="67">
        <f t="shared" si="1"/>
        <v>5.609203893017748E-2</v>
      </c>
      <c r="M15" s="67">
        <f t="shared" si="4"/>
        <v>5.4443752654263593E-2</v>
      </c>
      <c r="N15" s="72">
        <f>K15/J15*100</f>
        <v>105.93051075345252</v>
      </c>
      <c r="P15" s="56"/>
    </row>
    <row r="16" spans="1:16" s="12" customFormat="1" ht="18.2" customHeight="1" x14ac:dyDescent="0.2">
      <c r="A16" s="87" t="s">
        <v>60</v>
      </c>
      <c r="B16" s="88">
        <f>SUM(B7:B15)</f>
        <v>44764799.889999993</v>
      </c>
      <c r="C16" s="88">
        <f>SUM(C7:C15)</f>
        <v>49538624.409999996</v>
      </c>
      <c r="D16" s="89">
        <f>B16/B16</f>
        <v>1</v>
      </c>
      <c r="E16" s="89">
        <f>C16/C16</f>
        <v>1</v>
      </c>
      <c r="F16" s="90">
        <f>SUM(F7:F15)</f>
        <v>10096238.48</v>
      </c>
      <c r="G16" s="90">
        <f>SUM(G7:G15)</f>
        <v>10335374.370000001</v>
      </c>
      <c r="H16" s="91">
        <f>SUM(H7:H15)</f>
        <v>0.99999999999999989</v>
      </c>
      <c r="I16" s="91">
        <f t="shared" si="5"/>
        <v>1</v>
      </c>
      <c r="J16" s="90">
        <f>SUM(J7:J15)</f>
        <v>54861038.36999999</v>
      </c>
      <c r="K16" s="90">
        <f>SUM(K7:K15)</f>
        <v>59873998.779999994</v>
      </c>
      <c r="L16" s="92">
        <f>J16/J16</f>
        <v>1</v>
      </c>
      <c r="M16" s="92">
        <f t="shared" si="4"/>
        <v>1</v>
      </c>
      <c r="N16" s="93">
        <f>K16/J16*100</f>
        <v>109.13756020473224</v>
      </c>
      <c r="O16" s="56"/>
    </row>
    <row r="17" spans="1:14" ht="21" customHeight="1" x14ac:dyDescent="0.2">
      <c r="A17" s="2" t="s">
        <v>46</v>
      </c>
      <c r="B17" s="49"/>
      <c r="C17" s="50"/>
      <c r="D17" s="57"/>
      <c r="H17" s="55"/>
      <c r="N17" s="56"/>
    </row>
    <row r="18" spans="1:14" ht="12" x14ac:dyDescent="0.2">
      <c r="A18" s="8"/>
      <c r="B18" s="50"/>
      <c r="C18" s="50"/>
    </row>
    <row r="19" spans="1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2021-03-24T07:48:05Z</cp:lastPrinted>
  <dcterms:created xsi:type="dcterms:W3CDTF">2018-02-21T07:14:25Z</dcterms:created>
  <dcterms:modified xsi:type="dcterms:W3CDTF">2023-07-19T11:00:14Z</dcterms:modified>
</cp:coreProperties>
</file>