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jana.bosnjak\Desktop\IZVJESTAJI\Mjesečni izvještaji\Mjesečni 2023\2023 07\FINAL\"/>
    </mc:Choice>
  </mc:AlternateContent>
  <xr:revisionPtr revIDLastSave="0" documentId="13_ncr:1_{EA033C13-9A7E-4FC4-93D3-7F0BFB3378C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3" l="1"/>
  <c r="E31" i="1" l="1"/>
  <c r="F16" i="3" l="1"/>
  <c r="G16" i="3" l="1"/>
  <c r="I15" i="3" s="1"/>
  <c r="C31" i="1" l="1"/>
  <c r="F31" i="1" l="1"/>
  <c r="F32" i="1"/>
  <c r="F33" i="1" l="1"/>
  <c r="K8" i="3" l="1"/>
  <c r="K7" i="3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N15" i="3" l="1"/>
  <c r="K16" i="3"/>
  <c r="N7" i="3"/>
  <c r="J16" i="3"/>
  <c r="L12" i="3" s="1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<sst xmlns="http://schemas.openxmlformats.org/spreadsheetml/2006/main" count="88" uniqueCount="79">
  <si>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</si>
  <si>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</si>
  <si>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</si>
  <si>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</si>
  <si>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</si>
  <si>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</si>
  <si>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</si>
  <si>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</si>
  <si>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</si>
  <si>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</si>
  <si>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</si>
  <si>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</si>
  <si>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</si>
  <si>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</si>
  <si>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</si>
  <si>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</si>
  <si>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</si>
  <si>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</si>
  <si>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</si>
  <si>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</si>
  <si>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</si>
  <si>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</si>
  <si>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</si>
  <si>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</si>
  <si>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</si>
  <si>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</si>
  <si>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</si>
  <si>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</si>
  <si>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</si>
  <si>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</si>
  <si>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</si>
  <si>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</si>
  <si>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</si>
  <si>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</si>
  <si>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</si>
  <si>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</si>
  <si>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</si>
  <si>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</si>
  <si>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</si>
  <si>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</si>
  <si>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</si>
  <si>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</si>
  <si>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</si>
  <si>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</si>
  <si>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</si>
  <si>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</si>
  <si>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</si>
  <si>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</si>
  <si>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</si>
  <si>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</si>
  <si>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</si>
  <si>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</si>
  <si>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</si>
  <si>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AD*</t>
  </si>
  <si>
    <t xml:space="preserve">Indeks/
 Index 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</si>
  <si>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</si>
  <si>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r>
      <t xml:space="preserve">Društvo 
</t>
    </r>
    <r>
      <rPr>
        <i/>
        <sz val="8"/>
        <color theme="0"/>
        <rFont val="Arial"/>
        <family val="2"/>
        <charset val="238"/>
      </rPr>
      <t>Company</t>
    </r>
  </si>
  <si>
    <r>
      <t xml:space="preserve">Neživotna osiguranja / </t>
    </r>
    <r>
      <rPr>
        <sz val="8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</si>
  <si>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8"/>
        <color theme="0"/>
        <rFont val="Arial"/>
        <family val="2"/>
        <charset val="238"/>
      </rPr>
      <t>Life Insurance</t>
    </r>
  </si>
  <si>
    <r>
      <t>Ukupna /</t>
    </r>
    <r>
      <rPr>
        <sz val="8"/>
        <color theme="0"/>
        <rFont val="Arial"/>
        <family val="2"/>
        <charset val="238"/>
      </rPr>
      <t xml:space="preserve"> Total 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</si>
  <si>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</si>
  <si>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t>za period od 1. januara do 31. jul 2023. godine</t>
  </si>
  <si>
    <t>Avg, 2023. godine                                                                                     verzija 01</t>
  </si>
  <si>
    <t>Aug, 2023                                                                                           version 01</t>
  </si>
  <si>
    <t>for the period 1 January - 31 July 2023</t>
  </si>
  <si>
    <t>Table 1: Insurance data for the period 1 January - 31 July 2023</t>
  </si>
  <si>
    <t>Tabela 1: Podaci o osiguranju za period od 1. januara do 31. jula 2023. godine</t>
  </si>
  <si>
    <t>Tabela 2: Bruto fakturisana premija za period od 1. januara do 31. jul 2023. godine</t>
  </si>
  <si>
    <t>Tablela 2: Bruto fakturisana premija za period od 1. januara do 31. jula 2023. godine</t>
  </si>
  <si>
    <t>Tablela 1: Podaci o osiguranju za period od 1. januara do 31. jula 2023. godine</t>
  </si>
  <si>
    <t>Table 2: Gross Written Premium for the period 1 January - 31 July 2023</t>
  </si>
  <si>
    <r>
      <t xml:space="preserve">BFP/ </t>
    </r>
    <r>
      <rPr>
        <sz val="8"/>
        <color theme="0"/>
        <rFont val="Arial"/>
        <family val="2"/>
        <charset val="238"/>
      </rPr>
      <t>GWP 
VII 2022</t>
    </r>
  </si>
  <si>
    <r>
      <t xml:space="preserve">BFP/ </t>
    </r>
    <r>
      <rPr>
        <sz val="8"/>
        <color theme="0"/>
        <rFont val="Arial"/>
        <family val="2"/>
        <charset val="238"/>
      </rPr>
      <t>GWP
VII 2023</t>
    </r>
  </si>
  <si>
    <t>BFP/ GWP 
VII 2022</t>
  </si>
  <si>
    <t>BFP/ GWP
VII 2023</t>
  </si>
  <si>
    <t>Učešće/ 
Share VII 2022</t>
  </si>
  <si>
    <t>Učešće/
  Share VII 2023</t>
  </si>
  <si>
    <r>
      <t xml:space="preserve">Učešće/ 
</t>
    </r>
    <r>
      <rPr>
        <sz val="8"/>
        <color theme="0"/>
        <rFont val="Arial"/>
        <family val="2"/>
        <charset val="238"/>
      </rPr>
      <t>Share VII 2022</t>
    </r>
  </si>
  <si>
    <r>
      <t xml:space="preserve">Učešće/
  </t>
    </r>
    <r>
      <rPr>
        <sz val="8"/>
        <color theme="0"/>
        <rFont val="Arial"/>
        <family val="2"/>
        <charset val="238"/>
      </rPr>
      <t>Share VII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</si>
</sst>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-* #,##0.00_-;\-* #,##0.00_-;_-* &quot;-&quot;??_-;_-@_-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5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  <font>
      <b/>
      <sz val="9"/>
      <color theme="0"/>
      <name val="Arial"/>
      <family val="2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8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49" fillId="0" borderId="0" xfId="0" applyNumberFormat="1" applyFont="1"/>
    <xf numFmtId="3" fontId="36" fillId="35" borderId="0" xfId="0" applyNumberFormat="1" applyFont="1" applyFill="1"/>
    <xf numFmtId="3" fontId="49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1" fillId="37" borderId="0" xfId="3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31" fillId="39" borderId="0" xfId="0" applyFont="1" applyFill="1"/>
    <xf numFmtId="0" fontId="32" fillId="0" borderId="0" xfId="0" applyFont="1"/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8" applyNumberFormat="1" applyFont="1" applyFill="1" applyAlignment="1">
      <alignment vertical="center" wrapText="1"/>
    </xf>
    <xf numFmtId="0" fontId="28" fillId="0" borderId="0" xfId="66" applyAlignment="1" applyProtection="1">
      <alignment horizontal="left"/>
    </xf>
    <xf numFmtId="173" fontId="32" fillId="0" borderId="0" xfId="0" applyNumberFormat="1" applyFont="1"/>
    <xf numFmtId="4" fontId="32" fillId="0" borderId="0" xfId="0" applyNumberFormat="1" applyFont="1"/>
    <xf numFmtId="174" fontId="32" fillId="0" borderId="0" xfId="0" applyNumberFormat="1" applyFont="1"/>
    <xf numFmtId="3" fontId="30" fillId="0" borderId="0" xfId="66" applyNumberFormat="1" applyFont="1" applyAlignment="1" applyProtection="1">
      <alignment horizontal="left" vertical="center" wrapText="1"/>
    </xf>
    <xf numFmtId="0" fontId="29" fillId="35" borderId="0" xfId="0" applyFont="1" applyFill="1" applyAlignment="1">
      <alignment vertical="center"/>
    </xf>
    <xf numFmtId="3" fontId="33" fillId="37" borderId="11" xfId="3" applyNumberFormat="1" applyFont="1" applyFill="1" applyBorder="1" applyAlignment="1">
      <alignment horizontal="center" vertical="center" wrapText="1"/>
    </xf>
    <xf numFmtId="3" fontId="35" fillId="37" borderId="14" xfId="3" applyNumberFormat="1" applyFont="1" applyFill="1" applyBorder="1" applyAlignment="1">
      <alignment horizontal="center" vertical="center" wrapText="1"/>
    </xf>
    <xf numFmtId="3" fontId="35" fillId="37" borderId="11" xfId="3" applyNumberFormat="1" applyFont="1" applyFill="1" applyBorder="1" applyAlignment="1">
      <alignment horizontal="center" vertical="center" wrapText="1"/>
    </xf>
    <xf numFmtId="3" fontId="35" fillId="37" borderId="12" xfId="3" applyNumberFormat="1" applyFont="1" applyFill="1" applyBorder="1" applyAlignment="1">
      <alignment horizontal="center" vertical="center" wrapText="1"/>
    </xf>
    <xf numFmtId="3" fontId="37" fillId="2" borderId="11" xfId="3" applyNumberFormat="1" applyFont="1" applyFill="1" applyBorder="1" applyAlignment="1">
      <alignment horizontal="left" vertical="center"/>
    </xf>
    <xf numFmtId="3" fontId="38" fillId="3" borderId="11" xfId="3" applyNumberFormat="1" applyFont="1" applyFill="1" applyBorder="1" applyAlignment="1">
      <alignment horizontal="center" vertical="center" wrapText="1"/>
    </xf>
    <xf numFmtId="3" fontId="37" fillId="3" borderId="11" xfId="6" applyNumberFormat="1" applyFont="1" applyFill="1" applyBorder="1" applyAlignment="1">
      <alignment horizontal="center" vertical="center"/>
    </xf>
    <xf numFmtId="172" fontId="37" fillId="3" borderId="11" xfId="6" applyNumberFormat="1" applyFont="1" applyFill="1" applyBorder="1" applyAlignment="1">
      <alignment horizontal="center" vertical="center"/>
    </xf>
    <xf numFmtId="172" fontId="37" fillId="3" borderId="12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Alignment="1">
      <alignment horizontal="center" vertical="center" wrapText="1"/>
    </xf>
    <xf numFmtId="3" fontId="37" fillId="36" borderId="0" xfId="6" applyNumberFormat="1" applyFont="1" applyFill="1" applyAlignment="1">
      <alignment horizontal="center" vertical="center"/>
    </xf>
    <xf numFmtId="3" fontId="38" fillId="3" borderId="13" xfId="3" applyNumberFormat="1" applyFont="1" applyFill="1" applyBorder="1" applyAlignment="1">
      <alignment horizontal="center" vertical="center" wrapText="1"/>
    </xf>
    <xf numFmtId="173" fontId="37" fillId="3" borderId="12" xfId="6" applyNumberFormat="1" applyFont="1" applyFill="1" applyBorder="1" applyAlignment="1">
      <alignment horizontal="center" vertical="center"/>
    </xf>
    <xf numFmtId="3" fontId="38" fillId="3" borderId="14" xfId="3" applyNumberFormat="1" applyFont="1" applyFill="1" applyBorder="1" applyAlignment="1">
      <alignment horizontal="center" vertical="center" wrapText="1"/>
    </xf>
    <xf numFmtId="168" fontId="37" fillId="3" borderId="14" xfId="97" applyNumberFormat="1" applyFont="1" applyFill="1" applyBorder="1" applyAlignment="1">
      <alignment horizontal="center" vertical="center"/>
    </xf>
    <xf numFmtId="172" fontId="37" fillId="3" borderId="14" xfId="6" applyNumberFormat="1" applyFont="1" applyFill="1" applyBorder="1" applyAlignment="1">
      <alignment horizontal="center" vertical="center"/>
    </xf>
    <xf numFmtId="172" fontId="37" fillId="3" borderId="16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Alignment="1">
      <alignment horizontal="center" vertical="center"/>
    </xf>
    <xf numFmtId="3" fontId="32" fillId="2" borderId="12" xfId="0" applyNumberFormat="1" applyFont="1" applyFill="1" applyBorder="1" applyAlignment="1">
      <alignment horizontal="left"/>
    </xf>
    <xf numFmtId="3" fontId="32" fillId="35" borderId="0" xfId="0" applyNumberFormat="1" applyFont="1" applyFill="1" applyAlignment="1">
      <alignment horizontal="center"/>
    </xf>
    <xf numFmtId="3" fontId="32" fillId="2" borderId="17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172" fontId="32" fillId="2" borderId="15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172" fontId="32" fillId="2" borderId="11" xfId="0" applyNumberFormat="1" applyFont="1" applyFill="1" applyBorder="1" applyAlignment="1">
      <alignment horizontal="center" vertical="center"/>
    </xf>
    <xf numFmtId="173" fontId="38" fillId="3" borderId="12" xfId="6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left" vertical="center"/>
    </xf>
    <xf numFmtId="3" fontId="33" fillId="38" borderId="15" xfId="0" applyNumberFormat="1" applyFont="1" applyFill="1" applyBorder="1" applyAlignment="1">
      <alignment horizontal="center" vertical="center"/>
    </xf>
    <xf numFmtId="9" fontId="33" fillId="38" borderId="15" xfId="0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center" vertical="center"/>
    </xf>
    <xf numFmtId="9" fontId="33" fillId="38" borderId="11" xfId="0" applyNumberFormat="1" applyFont="1" applyFill="1" applyBorder="1" applyAlignment="1">
      <alignment horizontal="center" vertical="center"/>
    </xf>
    <xf numFmtId="9" fontId="33" fillId="37" borderId="11" xfId="6" applyNumberFormat="1" applyFont="1" applyFill="1" applyBorder="1" applyAlignment="1">
      <alignment horizontal="center" vertical="center"/>
    </xf>
    <xf numFmtId="173" fontId="33" fillId="37" borderId="12" xfId="6" applyNumberFormat="1" applyFont="1" applyFill="1" applyBorder="1" applyAlignment="1">
      <alignment horizontal="center" vertical="center"/>
    </xf>
    <xf numFmtId="3" fontId="28" fillId="39" borderId="0" xfId="66" applyNumberFormat="1" applyFill="1" applyAlignment="1" applyProtection="1">
      <alignment horizontal="left" vertical="center" wrapText="1"/>
    </xf>
    <xf numFmtId="0" fontId="31" fillId="0" borderId="0" xfId="0" applyFont="1" applyAlignment="1">
      <alignment horizontal="left" vertical="center"/>
    </xf>
    <xf numFmtId="165" fontId="54" fillId="0" borderId="0" xfId="3" applyNumberFormat="1" applyFont="1" applyAlignment="1">
      <alignment horizontal="center" vertical="center" wrapText="1"/>
    </xf>
    <xf numFmtId="168" fontId="55" fillId="0" borderId="0" xfId="6" applyNumberFormat="1" applyFont="1" applyFill="1" applyBorder="1" applyAlignment="1">
      <alignment horizontal="right" vertical="center" wrapText="1"/>
    </xf>
    <xf numFmtId="168" fontId="56" fillId="0" borderId="0" xfId="6" applyNumberFormat="1" applyFont="1" applyFill="1" applyBorder="1" applyAlignment="1">
      <alignment horizontal="right" vertical="center" wrapText="1"/>
    </xf>
    <xf numFmtId="168" fontId="56" fillId="0" borderId="0" xfId="5" applyNumberFormat="1" applyFont="1" applyFill="1" applyBorder="1" applyAlignment="1">
      <alignment horizontal="right" vertical="center" wrapText="1"/>
    </xf>
    <xf numFmtId="168" fontId="46" fillId="0" borderId="0" xfId="6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horizontal="center" vertical="center"/>
    </xf>
    <xf numFmtId="165" fontId="54" fillId="0" borderId="0" xfId="3" applyNumberFormat="1" applyFont="1" applyAlignment="1">
      <alignment horizontal="center" vertical="center" wrapText="1"/>
    </xf>
    <xf numFmtId="0" fontId="54" fillId="0" borderId="0" xfId="3" applyFont="1" applyAlignment="1">
      <alignment horizontal="center" vertical="center"/>
    </xf>
    <xf numFmtId="0" fontId="54" fillId="0" borderId="0" xfId="3" applyFont="1" applyAlignment="1">
      <alignment horizontal="center" vertical="center" wrapText="1"/>
    </xf>
    <xf numFmtId="0" fontId="44" fillId="35" borderId="0" xfId="0" applyFont="1" applyFill="1" applyAlignment="1">
      <alignment horizontal="left" vertical="center"/>
    </xf>
    <xf numFmtId="0" fontId="28" fillId="0" borderId="0" xfId="66" applyFill="1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3" fontId="29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center"/>
    </xf>
    <xf numFmtId="3" fontId="44" fillId="35" borderId="0" xfId="0" applyNumberFormat="1" applyFont="1" applyFill="1" applyAlignment="1">
      <alignment horizontal="left" vertical="center" wrapText="1"/>
    </xf>
    <xf numFmtId="3" fontId="33" fillId="37" borderId="11" xfId="3" applyNumberFormat="1" applyFont="1" applyFill="1" applyBorder="1" applyAlignment="1">
      <alignment horizontal="center" vertical="center" wrapText="1"/>
    </xf>
  </cellXfs>
  <cellStyles count="99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8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3</xdr:col>
      <xdr:colOff>1333499</xdr:colOff>
      <xdr:row>65</xdr:row>
      <xdr:rowOff>149034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34BE67-1B7B-3870-667C-AF8218992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29925"/>
          <a:ext cx="5057774" cy="3863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zoomScale="110" zoomScaleNormal="110" workbookViewId="0">
      <selection activeCell="A23" sqref="A23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36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37</v>
      </c>
    </row>
    <row r="17" spans="1:1" x14ac:dyDescent="0.25">
      <c r="A17" s="20" t="s">
        <v>64</v>
      </c>
    </row>
    <row r="22" spans="1:1" x14ac:dyDescent="0.25">
      <c r="A22" s="31" t="s">
        <v>62</v>
      </c>
    </row>
    <row r="23" spans="1:1" x14ac:dyDescent="0.25">
      <c r="A23" s="32" t="s"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16" sqref="A16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30" t="s">
        <v>45</v>
      </c>
    </row>
    <row r="5" spans="1:1" s="4" customFormat="1" x14ac:dyDescent="0.2">
      <c r="A5" s="1" t="s">
        <v>69</v>
      </c>
    </row>
    <row r="6" spans="1:1" s="5" customFormat="1" x14ac:dyDescent="0.2">
      <c r="A6" s="53" t="s">
        <v>65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57" t="s">
        <v>68</v>
      </c>
    </row>
    <row r="10" spans="1:1" s="5" customFormat="1" x14ac:dyDescent="0.2">
      <c r="A10" s="93" t="s">
        <v>70</v>
      </c>
    </row>
    <row r="59" spans="1:1" x14ac:dyDescent="0.2">
      <c r="A59" s="7"/>
    </row>
  </sheetData>
  <hyperlinks>
    <hyperlink ref="A6" location="'Tabela 1'!A1" display="Table 1: Insurance data for the period 1 January - 31 January 2021" xr:uid="{00000000-0004-0000-0100-000000000000}"/>
    <hyperlink ref="A5" location="'Tabela 1'!A1" display="Tablela 1: Podaci o osiguranju za period od 1. januara do 31. januara 2021. godine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1. januara 2021. godine" xr:uid="{00000000-0004-0000-0100-000003000000}"/>
    <hyperlink ref="A10" location="'Tabela 2'!A1" display="Table 2: Gross Written Premium for the period 1 January - 31 January 2021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69"/>
  <sheetViews>
    <sheetView showGridLines="0" topLeftCell="A13" zoomScaleNormal="100" workbookViewId="0">
      <selection activeCell="R10" sqref="R10"/>
    </sheetView>
  </sheetViews>
  <sheetFormatPr defaultColWidth="9.140625" defaultRowHeight="11.25" x14ac:dyDescent="0.25"/>
  <cols>
    <col min="1" max="1" width="5" style="44" customWidth="1"/>
    <col min="2" max="2" width="37.42578125" style="44" customWidth="1"/>
    <col min="3" max="3" width="13.42578125" style="44" bestFit="1" customWidth="1"/>
    <col min="4" max="4" width="22.140625" style="44" customWidth="1"/>
    <col min="5" max="5" width="15.28515625" style="44" customWidth="1"/>
    <col min="6" max="6" width="7" style="44" bestFit="1" customWidth="1"/>
    <col min="7" max="7" width="10.28515625" style="44" customWidth="1"/>
    <col min="8" max="8" width="10" style="44" bestFit="1" customWidth="1"/>
    <col min="9" max="13" width="9.140625" style="44"/>
    <col min="14" max="14" width="10.28515625" style="44" bestFit="1" customWidth="1"/>
    <col min="15" max="16384" width="9.140625" style="44"/>
  </cols>
  <sheetData>
    <row r="2" spans="1:14" s="39" customFormat="1" ht="14.25" x14ac:dyDescent="0.25">
      <c r="A2" s="58" t="s">
        <v>66</v>
      </c>
      <c r="B2" s="58"/>
      <c r="C2" s="58"/>
      <c r="D2" s="58"/>
      <c r="E2" s="38"/>
      <c r="F2" s="38"/>
      <c r="G2" s="38"/>
    </row>
    <row r="3" spans="1:14" s="41" customFormat="1" ht="14.25" x14ac:dyDescent="0.25">
      <c r="A3" s="104" t="s">
        <v>65</v>
      </c>
      <c r="B3" s="104"/>
      <c r="C3" s="104"/>
      <c r="D3" s="104"/>
      <c r="E3" s="40"/>
      <c r="F3" s="40"/>
      <c r="G3" s="40"/>
    </row>
    <row r="5" spans="1:14" s="42" customFormat="1" ht="16.5" customHeight="1" x14ac:dyDescent="0.25">
      <c r="A5" s="107" t="s">
        <v>10</v>
      </c>
      <c r="B5" s="107" t="s">
        <v>42</v>
      </c>
      <c r="C5" s="113" t="s">
        <v>43</v>
      </c>
      <c r="D5" s="113"/>
      <c r="E5" s="112" t="s">
        <v>34</v>
      </c>
      <c r="F5" s="112"/>
      <c r="G5" s="112"/>
    </row>
    <row r="6" spans="1:14" s="10" customFormat="1" ht="23.25" customHeight="1" x14ac:dyDescent="0.25">
      <c r="A6" s="107"/>
      <c r="B6" s="107"/>
      <c r="C6" s="111" t="s">
        <v>52</v>
      </c>
      <c r="D6" s="111" t="s">
        <v>55</v>
      </c>
      <c r="E6" s="111" t="s">
        <v>38</v>
      </c>
      <c r="F6" s="110" t="s">
        <v>41</v>
      </c>
      <c r="G6" s="110"/>
      <c r="J6" s="100"/>
      <c r="K6" s="100"/>
      <c r="L6" s="100"/>
      <c r="M6" s="100"/>
      <c r="N6" s="100"/>
    </row>
    <row r="7" spans="1:14" ht="27" customHeight="1" x14ac:dyDescent="0.25">
      <c r="A7" s="107"/>
      <c r="B7" s="107"/>
      <c r="C7" s="111"/>
      <c r="D7" s="111"/>
      <c r="E7" s="111"/>
      <c r="F7" s="51" t="s">
        <v>40</v>
      </c>
      <c r="G7" s="51" t="s">
        <v>39</v>
      </c>
      <c r="H7" s="36"/>
      <c r="I7" s="43"/>
      <c r="J7" s="101"/>
      <c r="K7" s="101"/>
      <c r="L7" s="102"/>
      <c r="M7" s="102"/>
      <c r="N7" s="102"/>
    </row>
    <row r="8" spans="1:14" s="11" customFormat="1" ht="22.5" x14ac:dyDescent="0.25">
      <c r="A8" s="25">
        <v>1</v>
      </c>
      <c r="B8" s="23" t="s">
        <v>11</v>
      </c>
      <c r="C8" s="28">
        <v>47609</v>
      </c>
      <c r="D8" s="28">
        <v>7500572.8500000006</v>
      </c>
      <c r="E8" s="35">
        <v>6087</v>
      </c>
      <c r="F8" s="28">
        <v>5434</v>
      </c>
      <c r="G8" s="28">
        <v>3462884.7499999995</v>
      </c>
      <c r="H8" s="52"/>
      <c r="I8" s="46"/>
      <c r="J8" s="101"/>
      <c r="K8" s="101"/>
      <c r="L8" s="101"/>
      <c r="M8" s="103"/>
      <c r="N8" s="103"/>
    </row>
    <row r="9" spans="1:14" s="11" customFormat="1" ht="22.5" x14ac:dyDescent="0.25">
      <c r="A9" s="25">
        <v>2</v>
      </c>
      <c r="B9" s="23" t="s">
        <v>12</v>
      </c>
      <c r="C9" s="28">
        <v>15337</v>
      </c>
      <c r="D9" s="28">
        <v>3605923.4000000004</v>
      </c>
      <c r="E9" s="35">
        <v>19795</v>
      </c>
      <c r="F9" s="28">
        <v>18590</v>
      </c>
      <c r="G9" s="28">
        <v>1385119.42</v>
      </c>
      <c r="H9" s="52"/>
      <c r="I9" s="37"/>
      <c r="J9" s="101"/>
      <c r="K9" s="101"/>
      <c r="L9" s="101"/>
      <c r="M9" s="95"/>
      <c r="N9" s="95"/>
    </row>
    <row r="10" spans="1:14" s="11" customFormat="1" ht="22.5" x14ac:dyDescent="0.25">
      <c r="A10" s="25">
        <v>3</v>
      </c>
      <c r="B10" s="23" t="s">
        <v>13</v>
      </c>
      <c r="C10" s="28">
        <v>18678</v>
      </c>
      <c r="D10" s="28">
        <v>5590932.9600000009</v>
      </c>
      <c r="E10" s="35">
        <v>2181</v>
      </c>
      <c r="F10" s="28">
        <v>1929</v>
      </c>
      <c r="G10" s="28">
        <v>2605499.88</v>
      </c>
      <c r="H10" s="52"/>
      <c r="I10" s="37"/>
      <c r="J10" s="96"/>
      <c r="K10" s="96"/>
      <c r="L10" s="97"/>
      <c r="M10" s="96"/>
      <c r="N10" s="96"/>
    </row>
    <row r="11" spans="1:14" s="11" customFormat="1" ht="22.5" x14ac:dyDescent="0.25">
      <c r="A11" s="25">
        <v>4</v>
      </c>
      <c r="B11" s="23" t="s">
        <v>14</v>
      </c>
      <c r="C11" s="28">
        <v>2</v>
      </c>
      <c r="D11" s="28">
        <v>87839.11</v>
      </c>
      <c r="E11" s="35">
        <v>0</v>
      </c>
      <c r="F11" s="28">
        <v>0</v>
      </c>
      <c r="G11" s="28">
        <v>0</v>
      </c>
      <c r="H11" s="52"/>
      <c r="I11" s="37"/>
      <c r="J11" s="96"/>
      <c r="K11" s="96"/>
      <c r="L11" s="97"/>
      <c r="M11" s="96"/>
      <c r="N11" s="96"/>
    </row>
    <row r="12" spans="1:14" s="11" customFormat="1" ht="22.5" x14ac:dyDescent="0.25">
      <c r="A12" s="25">
        <v>5</v>
      </c>
      <c r="B12" s="23" t="s">
        <v>15</v>
      </c>
      <c r="C12" s="28">
        <v>14</v>
      </c>
      <c r="D12" s="28">
        <v>753059.33000000007</v>
      </c>
      <c r="E12" s="35">
        <v>1</v>
      </c>
      <c r="F12" s="29">
        <v>0</v>
      </c>
      <c r="G12" s="29">
        <v>0</v>
      </c>
      <c r="H12" s="52"/>
      <c r="I12" s="37"/>
      <c r="J12" s="96"/>
      <c r="K12" s="96"/>
      <c r="L12" s="97"/>
      <c r="M12" s="96"/>
      <c r="N12" s="96"/>
    </row>
    <row r="13" spans="1:14" s="11" customFormat="1" ht="22.5" x14ac:dyDescent="0.25">
      <c r="A13" s="25">
        <v>6</v>
      </c>
      <c r="B13" s="23" t="s">
        <v>16</v>
      </c>
      <c r="C13" s="28">
        <v>51</v>
      </c>
      <c r="D13" s="28">
        <v>370995.62</v>
      </c>
      <c r="E13" s="35">
        <v>2</v>
      </c>
      <c r="F13" s="28">
        <v>0</v>
      </c>
      <c r="G13" s="28">
        <v>0</v>
      </c>
      <c r="H13" s="52"/>
      <c r="I13" s="37"/>
      <c r="J13" s="96"/>
      <c r="K13" s="96"/>
      <c r="L13" s="97"/>
      <c r="M13" s="96"/>
      <c r="N13" s="96"/>
    </row>
    <row r="14" spans="1:14" s="11" customFormat="1" ht="22.5" x14ac:dyDescent="0.25">
      <c r="A14" s="25">
        <v>7</v>
      </c>
      <c r="B14" s="23" t="s">
        <v>17</v>
      </c>
      <c r="C14" s="28">
        <v>77</v>
      </c>
      <c r="D14" s="28">
        <v>446137.11</v>
      </c>
      <c r="E14" s="35">
        <v>110</v>
      </c>
      <c r="F14" s="28">
        <v>109</v>
      </c>
      <c r="G14" s="28">
        <v>16155.78</v>
      </c>
      <c r="H14" s="52"/>
      <c r="I14" s="37"/>
      <c r="J14" s="96"/>
      <c r="K14" s="96"/>
      <c r="L14" s="97"/>
      <c r="M14" s="98"/>
      <c r="N14" s="98"/>
    </row>
    <row r="15" spans="1:14" s="11" customFormat="1" ht="38.25" customHeight="1" x14ac:dyDescent="0.25">
      <c r="A15" s="25">
        <v>8</v>
      </c>
      <c r="B15" s="23" t="s">
        <v>18</v>
      </c>
      <c r="C15" s="28">
        <v>37786</v>
      </c>
      <c r="D15" s="28">
        <v>2644096.29</v>
      </c>
      <c r="E15" s="35">
        <v>305</v>
      </c>
      <c r="F15" s="28">
        <v>228</v>
      </c>
      <c r="G15" s="28">
        <v>310359.8</v>
      </c>
      <c r="H15" s="52"/>
      <c r="I15" s="37"/>
      <c r="J15" s="96"/>
      <c r="K15" s="96"/>
      <c r="L15" s="97"/>
      <c r="M15" s="96"/>
      <c r="N15" s="96"/>
    </row>
    <row r="16" spans="1:14" s="11" customFormat="1" ht="22.5" x14ac:dyDescent="0.25">
      <c r="A16" s="25">
        <v>9</v>
      </c>
      <c r="B16" s="23" t="s">
        <v>19</v>
      </c>
      <c r="C16" s="28">
        <v>27247</v>
      </c>
      <c r="D16" s="28">
        <v>8145212</v>
      </c>
      <c r="E16" s="35">
        <v>1294</v>
      </c>
      <c r="F16" s="28">
        <v>1054</v>
      </c>
      <c r="G16" s="28">
        <v>1955851.31</v>
      </c>
      <c r="H16" s="52"/>
      <c r="I16" s="37"/>
      <c r="J16" s="96"/>
      <c r="K16" s="96"/>
      <c r="L16" s="97"/>
      <c r="M16" s="96"/>
      <c r="N16" s="96"/>
    </row>
    <row r="17" spans="1:14" s="11" customFormat="1" ht="33.75" x14ac:dyDescent="0.25">
      <c r="A17" s="25">
        <v>10</v>
      </c>
      <c r="B17" s="23" t="s">
        <v>20</v>
      </c>
      <c r="C17" s="28">
        <v>282124</v>
      </c>
      <c r="D17" s="28">
        <v>25559012.390000001</v>
      </c>
      <c r="E17" s="35">
        <v>10076</v>
      </c>
      <c r="F17" s="28">
        <v>7982</v>
      </c>
      <c r="G17" s="28">
        <v>10316537.98</v>
      </c>
      <c r="H17" s="52"/>
      <c r="I17" s="37"/>
      <c r="J17" s="96"/>
      <c r="K17" s="96"/>
      <c r="L17" s="97"/>
      <c r="M17" s="96"/>
      <c r="N17" s="96"/>
    </row>
    <row r="18" spans="1:14" s="11" customFormat="1" ht="33.75" x14ac:dyDescent="0.25">
      <c r="A18" s="25">
        <v>11</v>
      </c>
      <c r="B18" s="23" t="s">
        <v>51</v>
      </c>
      <c r="C18" s="28">
        <v>36</v>
      </c>
      <c r="D18" s="28">
        <v>861911.16999999993</v>
      </c>
      <c r="E18" s="35">
        <v>33</v>
      </c>
      <c r="F18" s="28">
        <v>33</v>
      </c>
      <c r="G18" s="28">
        <v>4331.95</v>
      </c>
      <c r="H18" s="52"/>
      <c r="I18" s="37"/>
      <c r="J18" s="96"/>
      <c r="K18" s="96"/>
      <c r="L18" s="97"/>
      <c r="M18" s="96"/>
      <c r="N18" s="96"/>
    </row>
    <row r="19" spans="1:14" s="11" customFormat="1" ht="33.75" x14ac:dyDescent="0.25">
      <c r="A19" s="25">
        <v>12</v>
      </c>
      <c r="B19" s="23" t="s">
        <v>21</v>
      </c>
      <c r="C19" s="28">
        <v>3276</v>
      </c>
      <c r="D19" s="28">
        <v>332546.41000000003</v>
      </c>
      <c r="E19" s="35">
        <v>14</v>
      </c>
      <c r="F19" s="28">
        <v>11</v>
      </c>
      <c r="G19" s="28">
        <v>2274.36</v>
      </c>
      <c r="H19" s="52"/>
      <c r="I19" s="37"/>
      <c r="J19" s="96"/>
      <c r="K19" s="96"/>
      <c r="L19" s="97"/>
      <c r="M19" s="96"/>
      <c r="N19" s="96"/>
    </row>
    <row r="20" spans="1:14" s="11" customFormat="1" ht="22.5" x14ac:dyDescent="0.25">
      <c r="A20" s="25">
        <v>13</v>
      </c>
      <c r="B20" s="23" t="s">
        <v>22</v>
      </c>
      <c r="C20" s="28">
        <v>3282</v>
      </c>
      <c r="D20" s="28">
        <v>1582583.2600000002</v>
      </c>
      <c r="E20" s="35">
        <v>220</v>
      </c>
      <c r="F20" s="28">
        <v>119</v>
      </c>
      <c r="G20" s="28">
        <v>121918.56000000001</v>
      </c>
      <c r="H20" s="52"/>
      <c r="I20" s="37"/>
      <c r="J20" s="96"/>
      <c r="K20" s="96"/>
      <c r="L20" s="97"/>
      <c r="M20" s="96"/>
      <c r="N20" s="96"/>
    </row>
    <row r="21" spans="1:14" s="11" customFormat="1" ht="22.5" x14ac:dyDescent="0.25">
      <c r="A21" s="25">
        <v>14</v>
      </c>
      <c r="B21" s="23" t="s">
        <v>23</v>
      </c>
      <c r="C21" s="28">
        <v>10768</v>
      </c>
      <c r="D21" s="28">
        <v>1001856.58</v>
      </c>
      <c r="E21" s="35">
        <v>38</v>
      </c>
      <c r="F21" s="28">
        <v>27</v>
      </c>
      <c r="G21" s="28">
        <v>81606.39</v>
      </c>
      <c r="H21" s="52"/>
      <c r="I21" s="37"/>
      <c r="J21" s="96"/>
      <c r="K21" s="96"/>
      <c r="L21" s="97"/>
      <c r="M21" s="96"/>
      <c r="N21" s="96"/>
    </row>
    <row r="22" spans="1:14" s="11" customFormat="1" ht="22.5" x14ac:dyDescent="0.25">
      <c r="A22" s="25">
        <v>15</v>
      </c>
      <c r="B22" s="23" t="s">
        <v>49</v>
      </c>
      <c r="C22" s="28">
        <v>308</v>
      </c>
      <c r="D22" s="28">
        <v>37738.06</v>
      </c>
      <c r="E22" s="35">
        <v>31</v>
      </c>
      <c r="F22" s="28">
        <v>28</v>
      </c>
      <c r="G22" s="28">
        <v>21403.88</v>
      </c>
      <c r="H22" s="52"/>
      <c r="I22" s="37"/>
      <c r="J22" s="96"/>
      <c r="K22" s="96"/>
      <c r="L22" s="97"/>
      <c r="M22" s="96"/>
      <c r="N22" s="96"/>
    </row>
    <row r="23" spans="1:14" s="11" customFormat="1" ht="22.5" x14ac:dyDescent="0.25">
      <c r="A23" s="25">
        <v>16</v>
      </c>
      <c r="B23" s="23" t="s">
        <v>24</v>
      </c>
      <c r="C23" s="28">
        <v>4307</v>
      </c>
      <c r="D23" s="28">
        <v>188603.15</v>
      </c>
      <c r="E23" s="35">
        <v>246</v>
      </c>
      <c r="F23" s="28">
        <v>236</v>
      </c>
      <c r="G23" s="28">
        <v>29168.199999999997</v>
      </c>
      <c r="H23" s="52"/>
      <c r="I23" s="37"/>
      <c r="J23" s="96"/>
      <c r="K23" s="96"/>
      <c r="L23" s="97"/>
      <c r="M23" s="96"/>
      <c r="N23" s="96"/>
    </row>
    <row r="24" spans="1:14" s="11" customFormat="1" ht="22.5" x14ac:dyDescent="0.25">
      <c r="A24" s="25">
        <v>17</v>
      </c>
      <c r="B24" s="23" t="s">
        <v>25</v>
      </c>
      <c r="C24" s="28">
        <v>1723</v>
      </c>
      <c r="D24" s="28">
        <v>3313.69</v>
      </c>
      <c r="E24" s="35">
        <v>1</v>
      </c>
      <c r="F24" s="28">
        <v>0</v>
      </c>
      <c r="G24" s="28">
        <v>0</v>
      </c>
      <c r="H24" s="52"/>
      <c r="I24" s="37"/>
      <c r="J24" s="96"/>
      <c r="K24" s="96"/>
      <c r="L24" s="97"/>
      <c r="M24" s="96"/>
      <c r="N24" s="96"/>
    </row>
    <row r="25" spans="1:14" s="11" customFormat="1" ht="22.5" x14ac:dyDescent="0.25">
      <c r="A25" s="25">
        <v>18</v>
      </c>
      <c r="B25" s="23" t="s">
        <v>26</v>
      </c>
      <c r="C25" s="28">
        <v>84956</v>
      </c>
      <c r="D25" s="28">
        <v>848312.55</v>
      </c>
      <c r="E25" s="35">
        <v>3442</v>
      </c>
      <c r="F25" s="28">
        <v>3029</v>
      </c>
      <c r="G25" s="28">
        <v>366588.48</v>
      </c>
      <c r="H25" s="52"/>
      <c r="I25" s="37"/>
      <c r="J25" s="96"/>
      <c r="K25" s="96"/>
      <c r="L25" s="97"/>
      <c r="M25" s="96"/>
      <c r="N25" s="96"/>
    </row>
    <row r="26" spans="1:14" s="11" customFormat="1" ht="22.5" x14ac:dyDescent="0.25">
      <c r="A26" s="25">
        <v>19</v>
      </c>
      <c r="B26" s="23" t="s">
        <v>27</v>
      </c>
      <c r="C26" s="28">
        <v>24900</v>
      </c>
      <c r="D26" s="28">
        <v>63936.61</v>
      </c>
      <c r="E26" s="35">
        <v>6</v>
      </c>
      <c r="F26" s="28">
        <v>4</v>
      </c>
      <c r="G26" s="28">
        <v>250</v>
      </c>
      <c r="H26" s="52"/>
      <c r="I26" s="37"/>
      <c r="J26" s="96"/>
      <c r="K26" s="96"/>
      <c r="L26" s="97"/>
      <c r="M26" s="96"/>
      <c r="N26" s="96"/>
    </row>
    <row r="27" spans="1:14" s="11" customFormat="1" ht="22.5" x14ac:dyDescent="0.25">
      <c r="A27" s="25">
        <v>20</v>
      </c>
      <c r="B27" s="23" t="s">
        <v>50</v>
      </c>
      <c r="C27" s="28">
        <v>72870</v>
      </c>
      <c r="D27" s="28">
        <v>11101187.859999999</v>
      </c>
      <c r="E27" s="35">
        <v>1497</v>
      </c>
      <c r="F27" s="28">
        <v>1284</v>
      </c>
      <c r="G27" s="28">
        <v>5785242.9199999999</v>
      </c>
      <c r="H27" s="52"/>
      <c r="I27" s="37"/>
      <c r="J27" s="96"/>
      <c r="K27" s="96"/>
      <c r="L27" s="97"/>
      <c r="M27" s="96"/>
      <c r="N27" s="96"/>
    </row>
    <row r="28" spans="1:14" s="11" customFormat="1" ht="22.5" x14ac:dyDescent="0.25">
      <c r="A28" s="25">
        <v>21</v>
      </c>
      <c r="B28" s="23" t="s">
        <v>28</v>
      </c>
      <c r="C28" s="28">
        <v>144</v>
      </c>
      <c r="D28" s="28">
        <v>13032.630000000001</v>
      </c>
      <c r="E28" s="35">
        <v>33</v>
      </c>
      <c r="F28" s="28">
        <v>24</v>
      </c>
      <c r="G28" s="28">
        <v>28910.12</v>
      </c>
      <c r="H28" s="52"/>
      <c r="I28" s="37"/>
      <c r="J28" s="96"/>
      <c r="K28" s="96"/>
      <c r="L28" s="97"/>
      <c r="M28" s="96"/>
      <c r="N28" s="96"/>
    </row>
    <row r="29" spans="1:14" s="11" customFormat="1" ht="45" x14ac:dyDescent="0.25">
      <c r="A29" s="25">
        <v>22</v>
      </c>
      <c r="B29" s="23" t="s">
        <v>29</v>
      </c>
      <c r="C29" s="28">
        <v>44830</v>
      </c>
      <c r="D29" s="28">
        <v>969822.62999999989</v>
      </c>
      <c r="E29" s="35">
        <v>544</v>
      </c>
      <c r="F29" s="28">
        <v>378</v>
      </c>
      <c r="G29" s="28">
        <v>288671.71999999997</v>
      </c>
      <c r="H29" s="52"/>
      <c r="I29" s="37"/>
      <c r="J29" s="96"/>
      <c r="K29" s="96"/>
      <c r="L29" s="97"/>
      <c r="M29" s="96"/>
      <c r="N29" s="96"/>
    </row>
    <row r="30" spans="1:14" s="11" customFormat="1" ht="22.5" x14ac:dyDescent="0.25">
      <c r="A30" s="25">
        <v>23</v>
      </c>
      <c r="B30" s="23" t="s">
        <v>30</v>
      </c>
      <c r="C30" s="28">
        <v>44</v>
      </c>
      <c r="D30" s="28">
        <v>5161.12</v>
      </c>
      <c r="E30" s="35">
        <v>1</v>
      </c>
      <c r="F30" s="28">
        <v>0</v>
      </c>
      <c r="G30" s="28">
        <v>0</v>
      </c>
      <c r="H30" s="52"/>
      <c r="I30" s="37"/>
      <c r="J30" s="96"/>
      <c r="K30" s="96"/>
      <c r="L30" s="97"/>
      <c r="M30" s="96"/>
      <c r="N30" s="96"/>
    </row>
    <row r="31" spans="1:14" s="11" customFormat="1" ht="22.5" x14ac:dyDescent="0.25">
      <c r="A31" s="26"/>
      <c r="B31" s="24" t="s">
        <v>31</v>
      </c>
      <c r="C31" s="33">
        <f>SUM(C8:C26)</f>
        <v>562481</v>
      </c>
      <c r="D31" s="33">
        <f t="shared" ref="D31:G31" si="0">SUM(D8:D26)</f>
        <v>59624582.539999992</v>
      </c>
      <c r="E31" s="33">
        <f>SUM(E8:E26)</f>
        <v>43882</v>
      </c>
      <c r="F31" s="33">
        <f t="shared" si="0"/>
        <v>38813</v>
      </c>
      <c r="G31" s="33">
        <f t="shared" si="0"/>
        <v>20679950.739999998</v>
      </c>
      <c r="H31" s="52"/>
      <c r="I31" s="37"/>
      <c r="J31" s="96"/>
      <c r="K31" s="96"/>
      <c r="L31" s="97"/>
      <c r="M31" s="96"/>
      <c r="N31" s="96"/>
    </row>
    <row r="32" spans="1:14" s="11" customFormat="1" ht="22.5" x14ac:dyDescent="0.25">
      <c r="A32" s="26"/>
      <c r="B32" s="24" t="s">
        <v>32</v>
      </c>
      <c r="C32" s="33">
        <f>SUM(C27:C30)</f>
        <v>117888</v>
      </c>
      <c r="D32" s="33">
        <f>SUM(D27:D30)</f>
        <v>12089204.24</v>
      </c>
      <c r="E32" s="33">
        <f t="shared" ref="E32:F32" si="1">SUM(E27:E30)</f>
        <v>2075</v>
      </c>
      <c r="F32" s="33">
        <f t="shared" si="1"/>
        <v>1686</v>
      </c>
      <c r="G32" s="33">
        <f>SUM(G27:G30)</f>
        <v>6102824.7599999998</v>
      </c>
      <c r="H32" s="52"/>
      <c r="I32" s="37"/>
      <c r="J32" s="96"/>
      <c r="K32" s="96"/>
      <c r="L32" s="97"/>
      <c r="M32" s="96"/>
      <c r="N32" s="96"/>
    </row>
    <row r="33" spans="1:14" s="11" customFormat="1" ht="20.25" customHeight="1" x14ac:dyDescent="0.25">
      <c r="A33" s="26"/>
      <c r="B33" s="27" t="s">
        <v>33</v>
      </c>
      <c r="C33" s="34">
        <f>C31+C32</f>
        <v>680369</v>
      </c>
      <c r="D33" s="34">
        <f t="shared" ref="D33:G33" si="2">D31+D32</f>
        <v>71713786.779999986</v>
      </c>
      <c r="E33" s="34">
        <f t="shared" si="2"/>
        <v>45957</v>
      </c>
      <c r="F33" s="34">
        <f t="shared" si="2"/>
        <v>40499</v>
      </c>
      <c r="G33" s="34">
        <f t="shared" si="2"/>
        <v>26782775.5</v>
      </c>
      <c r="H33" s="52"/>
      <c r="I33" s="37"/>
      <c r="J33" s="99"/>
      <c r="K33" s="99"/>
      <c r="L33" s="99"/>
      <c r="M33" s="99"/>
      <c r="N33" s="99"/>
    </row>
    <row r="34" spans="1:14" ht="17.25" customHeight="1" x14ac:dyDescent="0.25">
      <c r="A34" s="44" t="s">
        <v>47</v>
      </c>
      <c r="D34" s="47"/>
      <c r="H34" s="45"/>
      <c r="I34" s="43"/>
      <c r="J34" s="99"/>
      <c r="K34" s="99"/>
      <c r="L34" s="99"/>
      <c r="M34" s="99"/>
      <c r="N34" s="99"/>
    </row>
    <row r="35" spans="1:14" ht="12" x14ac:dyDescent="0.25">
      <c r="H35" s="43"/>
      <c r="I35" s="43"/>
      <c r="J35" s="99"/>
      <c r="K35" s="99"/>
      <c r="L35" s="99"/>
      <c r="M35" s="99"/>
      <c r="N35" s="99"/>
    </row>
    <row r="36" spans="1:14" ht="15" x14ac:dyDescent="0.25">
      <c r="A36" s="109" t="s">
        <v>9</v>
      </c>
      <c r="B36" s="109"/>
      <c r="C36" s="109"/>
      <c r="H36" s="43"/>
      <c r="I36" s="43"/>
    </row>
    <row r="37" spans="1:14" ht="14.25" x14ac:dyDescent="0.25">
      <c r="A37" s="108" t="s">
        <v>8</v>
      </c>
      <c r="B37" s="108"/>
      <c r="C37" s="108"/>
      <c r="H37" s="43"/>
      <c r="I37" s="43"/>
      <c r="J37" s="43"/>
      <c r="K37" s="43"/>
    </row>
    <row r="38" spans="1:14" x14ac:dyDescent="0.25">
      <c r="H38" s="43"/>
      <c r="I38" s="43"/>
      <c r="J38" s="43"/>
      <c r="K38" s="43"/>
    </row>
    <row r="60" spans="2:4" x14ac:dyDescent="0.25">
      <c r="B60" s="106"/>
      <c r="C60" s="106"/>
      <c r="D60" s="106"/>
    </row>
    <row r="61" spans="2:4" x14ac:dyDescent="0.25">
      <c r="B61" s="94"/>
      <c r="C61" s="94"/>
      <c r="D61" s="94"/>
    </row>
    <row r="62" spans="2:4" x14ac:dyDescent="0.25">
      <c r="B62" s="94"/>
      <c r="C62" s="94"/>
      <c r="D62" s="94"/>
    </row>
    <row r="66" spans="1:2" ht="15.75" customHeight="1" x14ac:dyDescent="0.25">
      <c r="A66" s="44" t="s">
        <v>47</v>
      </c>
    </row>
    <row r="69" spans="1:2" s="48" customFormat="1" ht="12.75" x14ac:dyDescent="0.25">
      <c r="A69" s="105" t="s">
        <v>35</v>
      </c>
      <c r="B69" s="105"/>
    </row>
  </sheetData>
  <mergeCells count="20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  <mergeCell ref="J6:N6"/>
    <mergeCell ref="J7:K7"/>
    <mergeCell ref="L7:N7"/>
    <mergeCell ref="J8:J9"/>
    <mergeCell ref="K8:K9"/>
    <mergeCell ref="L8:L9"/>
    <mergeCell ref="M8:N8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2"/>
  <sheetViews>
    <sheetView showGridLines="0" tabSelected="1" zoomScale="110" zoomScaleNormal="110" zoomScaleSheetLayoutView="100" workbookViewId="0">
      <selection activeCell="E7" sqref="E7"/>
    </sheetView>
  </sheetViews>
  <sheetFormatPr defaultColWidth="9.140625" defaultRowHeight="11.25" x14ac:dyDescent="0.2"/>
  <cols>
    <col min="1" max="1" width="32.7109375" style="2" customWidth="1"/>
    <col min="2" max="3" width="9" style="2" bestFit="1" customWidth="1"/>
    <col min="4" max="4" width="9.85546875" style="2" bestFit="1" customWidth="1"/>
    <col min="5" max="5" width="10.7109375" style="2" bestFit="1" customWidth="1"/>
    <col min="6" max="7" width="8.85546875" style="2" bestFit="1" customWidth="1"/>
    <col min="8" max="8" width="9.85546875" style="2" bestFit="1" customWidth="1"/>
    <col min="9" max="9" width="10.7109375" style="2" bestFit="1" customWidth="1"/>
    <col min="10" max="11" width="8.85546875" style="2" bestFit="1" customWidth="1"/>
    <col min="12" max="12" width="9.85546875" style="2" bestFit="1" customWidth="1"/>
    <col min="13" max="13" width="10.7109375" style="2" bestFit="1" customWidth="1"/>
    <col min="14" max="14" width="5.85546875" style="2" bestFit="1" customWidth="1"/>
    <col min="15" max="15" width="9.5703125" style="2" bestFit="1" customWidth="1"/>
    <col min="16" max="16384" width="9.140625" style="2"/>
  </cols>
  <sheetData>
    <row r="2" spans="1:16" s="13" customFormat="1" ht="14.25" x14ac:dyDescent="0.2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5"/>
    </row>
    <row r="3" spans="1:16" s="14" customFormat="1" ht="14.25" x14ac:dyDescent="0.2">
      <c r="A3" s="116" t="s">
        <v>70</v>
      </c>
      <c r="B3" s="116"/>
      <c r="C3" s="116"/>
      <c r="D3" s="116"/>
      <c r="E3" s="116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15"/>
      <c r="N4" s="115"/>
    </row>
    <row r="5" spans="1:16" s="9" customFormat="1" ht="12.75" x14ac:dyDescent="0.2">
      <c r="A5" s="117" t="s">
        <v>56</v>
      </c>
      <c r="B5" s="117" t="s">
        <v>57</v>
      </c>
      <c r="C5" s="117"/>
      <c r="D5" s="117"/>
      <c r="E5" s="117"/>
      <c r="F5" s="117" t="s">
        <v>58</v>
      </c>
      <c r="G5" s="117"/>
      <c r="H5" s="117"/>
      <c r="I5" s="117"/>
      <c r="J5" s="117" t="s">
        <v>59</v>
      </c>
      <c r="K5" s="117"/>
      <c r="L5" s="117"/>
      <c r="M5" s="117"/>
      <c r="N5" s="117"/>
    </row>
    <row r="6" spans="1:16" s="8" customFormat="1" ht="33.75" x14ac:dyDescent="0.2">
      <c r="A6" s="117"/>
      <c r="B6" s="59" t="s">
        <v>71</v>
      </c>
      <c r="C6" s="59" t="s">
        <v>72</v>
      </c>
      <c r="D6" s="59" t="s">
        <v>77</v>
      </c>
      <c r="E6" s="59" t="s">
        <v>78</v>
      </c>
      <c r="F6" s="60" t="s">
        <v>73</v>
      </c>
      <c r="G6" s="60" t="s">
        <v>74</v>
      </c>
      <c r="H6" s="60" t="s">
        <v>75</v>
      </c>
      <c r="I6" s="60" t="s">
        <v>76</v>
      </c>
      <c r="J6" s="61" t="s">
        <v>73</v>
      </c>
      <c r="K6" s="61" t="s">
        <v>74</v>
      </c>
      <c r="L6" s="61" t="s">
        <v>75</v>
      </c>
      <c r="M6" s="61" t="s">
        <v>76</v>
      </c>
      <c r="N6" s="62" t="s">
        <v>54</v>
      </c>
    </row>
    <row r="7" spans="1:16" ht="14.25" customHeight="1" x14ac:dyDescent="0.2">
      <c r="A7" s="63" t="s">
        <v>0</v>
      </c>
      <c r="B7" s="64">
        <v>22821598.220000003</v>
      </c>
      <c r="C7" s="65">
        <v>22909317.140000004</v>
      </c>
      <c r="D7" s="66">
        <f>B7/$B$16</f>
        <v>0.42549352967425319</v>
      </c>
      <c r="E7" s="67">
        <f>C7/$C$16</f>
        <v>0.38422603838997044</v>
      </c>
      <c r="F7" s="68"/>
      <c r="G7" s="69"/>
      <c r="H7" s="69"/>
      <c r="I7" s="69"/>
      <c r="J7" s="70">
        <f>B7</f>
        <v>22821598.220000003</v>
      </c>
      <c r="K7" s="64">
        <f>C7</f>
        <v>22909317.140000004</v>
      </c>
      <c r="L7" s="66">
        <f>J7/$J$16</f>
        <v>0.34960931928377981</v>
      </c>
      <c r="M7" s="66">
        <f>K7/$K$16</f>
        <v>0.31945485196981815</v>
      </c>
      <c r="N7" s="71">
        <f>K7/J7*100</f>
        <v>100.38436799716825</v>
      </c>
      <c r="P7" s="55"/>
    </row>
    <row r="8" spans="1:16" ht="14.25" customHeight="1" x14ac:dyDescent="0.2">
      <c r="A8" s="63" t="s">
        <v>44</v>
      </c>
      <c r="B8" s="64">
        <v>10298509.549999997</v>
      </c>
      <c r="C8" s="65">
        <v>12818835.220000003</v>
      </c>
      <c r="D8" s="66">
        <f>B8/$B$16</f>
        <v>0.19200886531134029</v>
      </c>
      <c r="E8" s="67">
        <f>C8/$C$16</f>
        <v>0.21499245233960845</v>
      </c>
      <c r="F8" s="68"/>
      <c r="G8" s="69"/>
      <c r="H8" s="69"/>
      <c r="I8" s="69"/>
      <c r="J8" s="70">
        <f t="shared" ref="J8:J11" si="0">B8</f>
        <v>10298509.549999997</v>
      </c>
      <c r="K8" s="64">
        <f>C8</f>
        <v>12818835.220000003</v>
      </c>
      <c r="L8" s="66">
        <f t="shared" ref="L8:L15" si="1">J8/$J$16</f>
        <v>0.15776523969551351</v>
      </c>
      <c r="M8" s="66">
        <f>K8/$K$16</f>
        <v>0.17874994189506391</v>
      </c>
      <c r="N8" s="71">
        <f t="shared" ref="N8:N14" si="2">K8/J8*100</f>
        <v>124.47272256013014</v>
      </c>
      <c r="P8" s="55"/>
    </row>
    <row r="9" spans="1:16" ht="14.25" customHeight="1" x14ac:dyDescent="0.2">
      <c r="A9" s="63" t="s">
        <v>53</v>
      </c>
      <c r="B9" s="64">
        <v>4237116.2</v>
      </c>
      <c r="C9" s="64">
        <v>5004967.32</v>
      </c>
      <c r="D9" s="66">
        <f>B9/$B$16</f>
        <v>7.8998215208170408E-2</v>
      </c>
      <c r="E9" s="67">
        <f>C9/$C$16</f>
        <v>8.3941339407153856E-2</v>
      </c>
      <c r="F9" s="68"/>
      <c r="G9" s="69"/>
      <c r="H9" s="69"/>
      <c r="I9" s="69"/>
      <c r="J9" s="70">
        <f t="shared" si="0"/>
        <v>4237116.2</v>
      </c>
      <c r="K9" s="64">
        <f t="shared" ref="K9:K10" si="3">C9</f>
        <v>5004967.32</v>
      </c>
      <c r="L9" s="66">
        <f t="shared" si="1"/>
        <v>6.4909358938327499E-2</v>
      </c>
      <c r="M9" s="66">
        <f t="shared" ref="M9:M16" si="4">K9/$K$16</f>
        <v>6.9790866508750826E-2</v>
      </c>
      <c r="N9" s="71">
        <f t="shared" si="2"/>
        <v>118.12202176565279</v>
      </c>
      <c r="P9" s="55"/>
    </row>
    <row r="10" spans="1:16" ht="14.25" customHeight="1" x14ac:dyDescent="0.2">
      <c r="A10" s="63" t="s">
        <v>1</v>
      </c>
      <c r="B10" s="64">
        <v>8389599.8399999999</v>
      </c>
      <c r="C10" s="65">
        <v>10654327.889999999</v>
      </c>
      <c r="D10" s="66">
        <f>B10/$B$16</f>
        <v>0.15641851258899908</v>
      </c>
      <c r="E10" s="67">
        <f>C10/$C$16</f>
        <v>0.17869018844454618</v>
      </c>
      <c r="F10" s="68"/>
      <c r="G10" s="69"/>
      <c r="H10" s="69"/>
      <c r="I10" s="69"/>
      <c r="J10" s="70">
        <f t="shared" si="0"/>
        <v>8389599.8399999999</v>
      </c>
      <c r="K10" s="64">
        <f t="shared" si="3"/>
        <v>10654327.889999999</v>
      </c>
      <c r="L10" s="66">
        <f t="shared" si="1"/>
        <v>0.12852221219788471</v>
      </c>
      <c r="M10" s="66">
        <f t="shared" si="4"/>
        <v>0.14856735877976737</v>
      </c>
      <c r="N10" s="71">
        <f t="shared" si="2"/>
        <v>126.99447045378982</v>
      </c>
      <c r="P10" s="55"/>
    </row>
    <row r="11" spans="1:16" ht="13.15" customHeight="1" x14ac:dyDescent="0.2">
      <c r="A11" s="63" t="s">
        <v>2</v>
      </c>
      <c r="B11" s="72">
        <v>7888770.2200000007</v>
      </c>
      <c r="C11" s="73">
        <v>8237134.9699999997</v>
      </c>
      <c r="D11" s="74">
        <f>B11/$B$16</f>
        <v>0.147080877217237</v>
      </c>
      <c r="E11" s="75">
        <f>C11/$C$16</f>
        <v>0.13814998141872104</v>
      </c>
      <c r="F11" s="68"/>
      <c r="G11" s="69"/>
      <c r="H11" s="76"/>
      <c r="I11" s="76"/>
      <c r="J11" s="70">
        <f t="shared" si="0"/>
        <v>7888770.2200000007</v>
      </c>
      <c r="K11" s="64">
        <f>C11</f>
        <v>8237134.9699999997</v>
      </c>
      <c r="L11" s="66">
        <f t="shared" si="1"/>
        <v>0.120849887900636</v>
      </c>
      <c r="M11" s="66">
        <f t="shared" si="4"/>
        <v>0.11486124690736907</v>
      </c>
      <c r="N11" s="71">
        <f t="shared" si="2"/>
        <v>104.41595762438114</v>
      </c>
      <c r="P11" s="55"/>
    </row>
    <row r="12" spans="1:16" ht="14.45" customHeight="1" x14ac:dyDescent="0.2">
      <c r="A12" s="77" t="s">
        <v>5</v>
      </c>
      <c r="B12" s="78"/>
      <c r="C12" s="78"/>
      <c r="D12" s="78"/>
      <c r="E12" s="78"/>
      <c r="F12" s="79">
        <v>2807350.91</v>
      </c>
      <c r="G12" s="80">
        <v>3041071.5</v>
      </c>
      <c r="H12" s="81">
        <f>F12/$F$16</f>
        <v>0.24114329334991255</v>
      </c>
      <c r="I12" s="81">
        <f t="shared" ref="I12:I16" si="5">G12/$G$16</f>
        <v>0.251552661335466</v>
      </c>
      <c r="J12" s="82">
        <f>F12</f>
        <v>2807350.91</v>
      </c>
      <c r="K12" s="64">
        <f>G12</f>
        <v>3041071.5</v>
      </c>
      <c r="L12" s="66">
        <f>J12/$J$16</f>
        <v>4.3006455164725087E-2</v>
      </c>
      <c r="M12" s="66">
        <f t="shared" si="4"/>
        <v>4.2405674508992929E-2</v>
      </c>
      <c r="N12" s="71">
        <f t="shared" si="2"/>
        <v>108.32530729120712</v>
      </c>
      <c r="P12" s="55"/>
    </row>
    <row r="13" spans="1:16" ht="14.25" customHeight="1" x14ac:dyDescent="0.2">
      <c r="A13" s="77" t="s">
        <v>48</v>
      </c>
      <c r="B13" s="78"/>
      <c r="C13" s="78"/>
      <c r="D13" s="78"/>
      <c r="E13" s="78"/>
      <c r="F13" s="83">
        <v>4356420.34</v>
      </c>
      <c r="G13" s="80">
        <v>4430606.66</v>
      </c>
      <c r="H13" s="84">
        <f>F13/$F$16</f>
        <v>0.37420386039454745</v>
      </c>
      <c r="I13" s="84">
        <f t="shared" si="5"/>
        <v>0.3664928288117002</v>
      </c>
      <c r="J13" s="82">
        <f t="shared" ref="J13:J15" si="6">F13</f>
        <v>4356420.34</v>
      </c>
      <c r="K13" s="64">
        <f t="shared" ref="K13:K15" si="7">G13</f>
        <v>4430606.66</v>
      </c>
      <c r="L13" s="66">
        <f t="shared" si="1"/>
        <v>6.6737006536495433E-2</v>
      </c>
      <c r="M13" s="66">
        <f t="shared" si="4"/>
        <v>6.1781797600397197E-2</v>
      </c>
      <c r="N13" s="71">
        <f t="shared" si="2"/>
        <v>101.70291923666852</v>
      </c>
      <c r="P13" s="55"/>
    </row>
    <row r="14" spans="1:16" ht="14.25" customHeight="1" x14ac:dyDescent="0.2">
      <c r="A14" s="77" t="s">
        <v>3</v>
      </c>
      <c r="B14" s="78"/>
      <c r="C14" s="78"/>
      <c r="D14" s="78"/>
      <c r="E14" s="78"/>
      <c r="F14" s="83">
        <v>1007976.64</v>
      </c>
      <c r="G14" s="82">
        <v>940664.99</v>
      </c>
      <c r="H14" s="84">
        <f>F14/$F$16</f>
        <v>8.6582267191307127E-2</v>
      </c>
      <c r="I14" s="84">
        <f t="shared" si="5"/>
        <v>7.7810331542549904E-2</v>
      </c>
      <c r="J14" s="82">
        <f t="shared" si="6"/>
        <v>1007976.64</v>
      </c>
      <c r="K14" s="64">
        <f t="shared" si="7"/>
        <v>940664.99</v>
      </c>
      <c r="L14" s="66">
        <f t="shared" si="1"/>
        <v>1.5441426300088091E-2</v>
      </c>
      <c r="M14" s="66">
        <f t="shared" si="4"/>
        <v>1.3116933747840223E-2</v>
      </c>
      <c r="N14" s="85">
        <f t="shared" si="2"/>
        <v>93.322102186812586</v>
      </c>
      <c r="P14" s="55"/>
    </row>
    <row r="15" spans="1:16" ht="14.25" customHeight="1" x14ac:dyDescent="0.2">
      <c r="A15" s="77" t="s">
        <v>4</v>
      </c>
      <c r="B15" s="78"/>
      <c r="C15" s="78"/>
      <c r="D15" s="78"/>
      <c r="E15" s="78"/>
      <c r="F15" s="83">
        <v>3470089.09</v>
      </c>
      <c r="G15" s="82">
        <v>3676861.09</v>
      </c>
      <c r="H15" s="84">
        <f>F15/$F$16</f>
        <v>0.29807057906423284</v>
      </c>
      <c r="I15" s="84">
        <f>G15/$G$16</f>
        <v>0.30414417831028384</v>
      </c>
      <c r="J15" s="82">
        <f t="shared" si="6"/>
        <v>3470089.09</v>
      </c>
      <c r="K15" s="64">
        <f t="shared" si="7"/>
        <v>3676861.09</v>
      </c>
      <c r="L15" s="66">
        <f t="shared" si="1"/>
        <v>5.3159093982549782E-2</v>
      </c>
      <c r="M15" s="66">
        <f t="shared" si="4"/>
        <v>5.1271328082000356E-2</v>
      </c>
      <c r="N15" s="71">
        <f>K15/J15*100</f>
        <v>105.958694276636</v>
      </c>
      <c r="P15" s="55"/>
    </row>
    <row r="16" spans="1:16" s="12" customFormat="1" ht="18.2" customHeight="1" x14ac:dyDescent="0.2">
      <c r="A16" s="86" t="s">
        <v>60</v>
      </c>
      <c r="B16" s="87">
        <f>SUM(B7:B15)</f>
        <v>53635594.030000001</v>
      </c>
      <c r="C16" s="87">
        <f>SUM(C7:C15)</f>
        <v>59624582.540000007</v>
      </c>
      <c r="D16" s="88">
        <f>B16/B16</f>
        <v>1</v>
      </c>
      <c r="E16" s="88">
        <f>C16/C16</f>
        <v>1</v>
      </c>
      <c r="F16" s="89">
        <f>SUM(F7:F15)</f>
        <v>11641836.98</v>
      </c>
      <c r="G16" s="89">
        <f>SUM(G7:G15)</f>
        <v>12089204.24</v>
      </c>
      <c r="H16" s="90">
        <f>SUM(H7:H15)</f>
        <v>1</v>
      </c>
      <c r="I16" s="90">
        <f t="shared" si="5"/>
        <v>1</v>
      </c>
      <c r="J16" s="89">
        <f>SUM(J7:J15)</f>
        <v>65277431.010000005</v>
      </c>
      <c r="K16" s="89">
        <f>SUM(K7:K15)</f>
        <v>71713786.780000001</v>
      </c>
      <c r="L16" s="91">
        <f>J16/J16</f>
        <v>1</v>
      </c>
      <c r="M16" s="91">
        <f t="shared" si="4"/>
        <v>1</v>
      </c>
      <c r="N16" s="92">
        <f>K16/J16*100</f>
        <v>109.86000164285569</v>
      </c>
      <c r="O16" s="55"/>
    </row>
    <row r="17" spans="1:14" ht="21" customHeight="1" x14ac:dyDescent="0.2">
      <c r="A17" s="2" t="s">
        <v>46</v>
      </c>
      <c r="B17" s="49"/>
      <c r="C17" s="50"/>
      <c r="D17" s="56"/>
      <c r="H17" s="54"/>
      <c r="N17" s="55"/>
    </row>
    <row r="18" spans="1:14" ht="12" x14ac:dyDescent="0.2">
      <c r="A18" s="8"/>
      <c r="B18" s="50"/>
      <c r="C18" s="50"/>
    </row>
    <row r="19" spans="1:14" x14ac:dyDescent="0.2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x14ac:dyDescent="0.2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x14ac:dyDescent="0.2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</sheetData>
  <mergeCells count="7">
    <mergeCell ref="A2:M2"/>
    <mergeCell ref="M4:N4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Mirjana Bosnjak</cp:lastModifiedBy>
  <cp:lastPrinted>2021-03-24T07:48:05Z</cp:lastPrinted>
  <dcterms:created xsi:type="dcterms:W3CDTF">2018-02-21T07:14:25Z</dcterms:created>
  <dcterms:modified xsi:type="dcterms:W3CDTF">2023-08-22T13:38:06Z</dcterms:modified>
</cp:coreProperties>
</file>