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89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<sst xmlns="http://schemas.openxmlformats.org/spreadsheetml/2006/main" count="422" uniqueCount="359">
  <si>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</si>
  <si>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</si>
  <si>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</si>
  <si>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</si>
  <si>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</si>
  <si>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</si>
  <si>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</si>
  <si>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</si>
  <si>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</si>
  <si>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</si>
  <si>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</si>
  <si>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</si>
  <si>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</si>
  <si>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</si>
  <si>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</si>
  <si>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</si>
  <si>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</si>
  <si>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</si>
  <si>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</si>
  <si>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</si>
  <si>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</si>
  <si>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</si>
  <si>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</si>
  <si>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</si>
  <si>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</si>
  <si>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</si>
  <si>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</si>
  <si>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</si>
  <si>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</si>
  <si>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</si>
  <si>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</si>
  <si>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</si>
  <si>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</si>
  <si>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</si>
  <si>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</si>
  <si>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</si>
  <si>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</si>
  <si>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</si>
  <si>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</si>
  <si>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</si>
  <si>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</si>
  <si>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</si>
  <si>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</si>
  <si>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</si>
  <si>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</si>
  <si>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</si>
  <si>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</si>
  <si>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</si>
  <si>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</si>
  <si>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</si>
  <si>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</si>
  <si>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</si>
  <si>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</si>
  <si>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</si>
  <si>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</si>
  <si>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</si>
  <si>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</si>
  <si>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</si>
  <si>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</si>
  <si>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</si>
  <si>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</si>
  <si>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</si>
  <si>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</si>
  <si>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</si>
  <si>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</si>
  <si>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</si>
  <si>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</si>
  <si>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</si>
  <si>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</si>
  <si>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</si>
  <si>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</si>
  <si>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</si>
  <si>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</si>
  <si>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</si>
  <si>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</si>
  <si>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</si>
  <si>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</si>
  <si>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</si>
  <si>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</si>
  <si>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</si>
  <si>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</si>
  <si>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</si>
  <si>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</si>
  <si>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</si>
  <si>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</si>
  <si>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</si>
  <si>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</si>
  <si>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</si>
  <si>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</si>
  <si>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</si>
  <si>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</si>
  <si>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</si>
  <si>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</si>
  <si>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</si>
  <si>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</si>
  <si>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</si>
  <si>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</si>
  <si>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</si>
  <si>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</si>
  <si>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</si>
  <si>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</si>
  <si>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</si>
  <si>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</si>
  <si>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</si>
  <si>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</si>
  <si>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</si>
  <si>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</si>
  <si>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</si>
  <si>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</si>
  <si>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</si>
  <si>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</si>
  <si>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</si>
  <si>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</si>
  <si>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</si>
  <si>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</si>
  <si>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</si>
  <si>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</si>
  <si>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</si>
  <si>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</si>
  <si>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</si>
  <si>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</si>
  <si>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</si>
  <si>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</si>
  <si>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</si>
  <si>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</si>
  <si>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</si>
  <si>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</si>
  <si>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</si>
  <si>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</si>
  <si>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</si>
  <si>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</si>
  <si>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</si>
  <si>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</si>
  <si>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</si>
  <si>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</si>
  <si>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</si>
  <si>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</si>
  <si>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</si>
  <si>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</si>
  <si>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</si>
  <si>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</si>
  <si>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</si>
  <si>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</si>
  <si>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</si>
  <si>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</si>
  <si>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</si>
  <si>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</si>
  <si>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</si>
  <si>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</si>
  <si>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</si>
  <si>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</si>
  <si>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</si>
  <si>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</si>
  <si>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</si>
  <si>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</si>
  <si>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</si>
  <si>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</si>
  <si>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</si>
  <si>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</si>
  <si>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</si>
  <si>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</si>
  <si>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</si>
  <si>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</si>
  <si>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</si>
  <si>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</si>
  <si>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</si>
  <si>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</si>
  <si>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</si>
  <si>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</si>
  <si>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</si>
  <si>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</si>
  <si>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</si>
  <si>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</si>
  <si>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</si>
  <si>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</si>
  <si>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</si>
  <si>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</si>
  <si>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</si>
  <si>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</si>
  <si>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</si>
  <si>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</si>
  <si>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</si>
  <si>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</si>
  <si>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</si>
  <si>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</si>
  <si>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</si>
  <si>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</si>
  <si>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</si>
  <si>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</si>
  <si>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</si>
  <si>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</si>
  <si>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</si>
  <si>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</si>
  <si>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</si>
  <si>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</si>
  <si>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</si>
  <si>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</si>
  <si>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</si>
  <si>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</si>
  <si>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</si>
  <si>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</si>
  <si>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</si>
  <si>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</si>
  <si>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</si>
  <si>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</si>
  <si>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</si>
  <si>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</si>
  <si>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</si>
  <si>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</si>
  <si>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</si>
  <si>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</si>
  <si>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</si>
  <si>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</si>
  <si>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</si>
  <si>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</si>
  <si>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</si>
  <si>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</si>
  <si>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</si>
  <si>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</si>
  <si>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</si>
  <si>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</si>
  <si>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</si>
  <si>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</si>
  <si>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</si>
  <si>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</si>
  <si>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</si>
  <si>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</si>
  <si>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</si>
  <si>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</si>
  <si>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</si>
  <si>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</si>
  <si>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</si>
  <si>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</si>
  <si>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</si>
  <si>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</si>
  <si>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</si>
  <si>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</si>
  <si>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</si>
  <si>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</si>
  <si>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</si>
  <si>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</si>
  <si>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</si>
  <si>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</si>
  <si>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</si>
  <si>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</si>
  <si>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</si>
  <si>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</si>
  <si>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</si>
  <si>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</si>
  <si>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</si>
  <si>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</si>
  <si>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</si>
  <si>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</si>
  <si>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</si>
  <si>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</si>
  <si>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</si>
  <si>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</si>
  <si>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</si>
  <si>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</si>
  <si>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</si>
  <si>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</si>
  <si>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</si>
  <si>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</si>
  <si>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</si>
  <si>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</si>
  <si>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</si>
  <si>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</si>
  <si>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</si>
  <si>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</si>
  <si>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</si>
  <si>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</si>
  <si>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</si>
  <si>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</si>
  <si>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</si>
  <si>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</si>
  <si>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</si>
  <si>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</si>
  <si>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</si>
  <si>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</si>
  <si>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</si>
  <si>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</si>
  <si>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</si>
  <si>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</si>
  <si>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</si>
  <si>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</si>
  <si>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</si>
  <si>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</si>
  <si>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</si>
  <si>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</si>
  <si>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</si>
  <si>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</si>
  <si>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</si>
  <si>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</si>
  <si>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</si>
  <si>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</si>
  <si>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</si>
  <si>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</si>
  <si>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</si>
  <si>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</si>
  <si>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</si>
  <si>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</si>
  <si>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</si>
  <si>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</si>
  <si>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</si>
  <si>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</si>
  <si>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</si>
  <si>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</si>
  <si>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</si>
  <si>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</si>
  <si>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</si>
  <si>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</si>
  <si>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</si>
  <si>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</si>
  <si>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</si>
  <si>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</si>
  <si>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</si>
  <si>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</si>
  <si>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</si>
  <si>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</si>
  <si>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</si>
  <si>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</si>
  <si>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</si>
  <si>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</si>
  <si>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</si>
  <si>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</si>
  <si>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</si>
  <si>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</si>
  <si>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</si>
  <si>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</si>
  <si>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</si>
  <si>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</si>
  <si>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</si>
  <si>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</si>
  <si>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</si>
  <si>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</si>
  <si>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</si>
  <si>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</si>
  <si>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</si>
  <si>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</si>
  <si>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</si>
  <si>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</si>
  <si>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</si>
  <si>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</si>
  <si>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Datum,</t>
  </si>
  <si>
    <t>Naziv društva za osiguranje: Uniqa neživotno osiguranje</t>
  </si>
  <si>
    <t>Sjedište: Podgorica</t>
  </si>
  <si>
    <t>Šifra djelatnosti: 6512</t>
  </si>
  <si>
    <t>Vrsta osiguranja: neživotno osiguranje</t>
  </si>
  <si>
    <t>Lice odgovorno za sastavljanje bilansa: Nataša Milačić</t>
  </si>
  <si>
    <t>Izvršni direktor: Nela Belević</t>
  </si>
  <si>
    <t>U Podgorici</t>
  </si>
  <si>
    <t>Izvršni direktor:Nela Belević</t>
  </si>
  <si>
    <t>U Podgorici,</t>
  </si>
  <si>
    <t>od 01.01. do30.06.2012.</t>
  </si>
  <si>
    <t>od 01.01. do 30.09.2012.</t>
  </si>
  <si>
    <t>od  01.01. do 30.09.2012</t>
  </si>
  <si>
    <t>16.10.2012.</t>
  </si>
  <si>
    <t>Datum,  16.10.2012.</t>
  </si>
  <si>
    <t>Datum,16.10.2012.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</si>
</sst>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0"/>
      <name val="MS Sans 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5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03">
      <selection activeCell="B121" sqref="B121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8" t="s">
        <v>344</v>
      </c>
      <c r="B1" s="58"/>
      <c r="C1" s="41"/>
      <c r="D1" s="41"/>
      <c r="E1" s="41"/>
    </row>
    <row r="2" spans="1:5" ht="15">
      <c r="A2" s="58" t="s">
        <v>345</v>
      </c>
      <c r="B2" s="58"/>
      <c r="C2" s="41"/>
      <c r="D2" s="41"/>
      <c r="E2" s="41"/>
    </row>
    <row r="3" spans="1:5" ht="15">
      <c r="A3" s="58" t="s">
        <v>347</v>
      </c>
      <c r="B3" s="58"/>
      <c r="C3" s="41"/>
      <c r="D3" s="41"/>
      <c r="E3" s="41"/>
    </row>
    <row r="4" spans="1:5" ht="15">
      <c r="A4" s="58" t="s">
        <v>346</v>
      </c>
      <c r="B4" s="58"/>
      <c r="C4" s="41"/>
      <c r="D4" s="41"/>
      <c r="E4" s="41"/>
    </row>
    <row r="5" spans="1:5" ht="15">
      <c r="A5" s="59" t="s">
        <v>178</v>
      </c>
      <c r="B5" s="59"/>
      <c r="C5" s="59"/>
      <c r="D5" s="59"/>
      <c r="E5" s="59"/>
    </row>
    <row r="6" spans="1:5" ht="15">
      <c r="A6" s="60" t="s">
        <v>354</v>
      </c>
      <c r="B6" s="60"/>
      <c r="C6" s="60"/>
      <c r="D6" s="60"/>
      <c r="E6" s="60"/>
    </row>
    <row r="7" spans="1:5" ht="15">
      <c r="A7" s="59" t="s">
        <v>58</v>
      </c>
      <c r="B7" s="59"/>
      <c r="C7" s="59"/>
      <c r="D7" s="59"/>
      <c r="E7" s="59"/>
    </row>
    <row r="8" spans="1:5" ht="15">
      <c r="A8" s="57" t="s">
        <v>59</v>
      </c>
      <c r="B8" s="57" t="s">
        <v>0</v>
      </c>
      <c r="C8" s="57" t="s">
        <v>329</v>
      </c>
      <c r="D8" s="57" t="s">
        <v>330</v>
      </c>
      <c r="E8" s="57"/>
    </row>
    <row r="9" spans="1:5" ht="15">
      <c r="A9" s="57"/>
      <c r="B9" s="57"/>
      <c r="C9" s="57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+D13+D15</f>
        <v>82930.23000000001</v>
      </c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130550.1</v>
      </c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-47619.87</v>
      </c>
      <c r="E15" s="37"/>
    </row>
    <row r="16" spans="1:5" ht="30">
      <c r="A16" s="10" t="s">
        <v>57</v>
      </c>
      <c r="B16" s="12" t="s">
        <v>66</v>
      </c>
      <c r="C16" s="37"/>
      <c r="D16" s="37">
        <f>+D18+D21</f>
        <v>208829.02000000002</v>
      </c>
      <c r="E16" s="37"/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358580.01</v>
      </c>
      <c r="E18" s="37"/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-149750.99</v>
      </c>
      <c r="E21" s="37"/>
    </row>
    <row r="22" spans="1:5" ht="15">
      <c r="A22" s="10" t="s">
        <v>57</v>
      </c>
      <c r="B22" s="11" t="s">
        <v>74</v>
      </c>
      <c r="C22" s="37"/>
      <c r="D22" s="37">
        <f>+D23+D35</f>
        <v>1630942.17</v>
      </c>
      <c r="E22" s="37"/>
    </row>
    <row r="23" spans="1:5" ht="15">
      <c r="A23" s="10" t="s">
        <v>57</v>
      </c>
      <c r="B23" s="11" t="s">
        <v>75</v>
      </c>
      <c r="C23" s="37"/>
      <c r="D23" s="37">
        <f>+D25+D30</f>
        <v>1630942.17</v>
      </c>
      <c r="E23" s="37"/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1580942.17</v>
      </c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/>
      <c r="E28" s="37"/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>
        <v>50000</v>
      </c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/>
      <c r="E33" s="37"/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/>
      <c r="E35" s="37"/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+D41</f>
        <v>3754000</v>
      </c>
      <c r="E39" s="37"/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3754000</v>
      </c>
      <c r="E41" s="37"/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</f>
        <v>780432.69</v>
      </c>
      <c r="E43" s="37"/>
    </row>
    <row r="44" spans="1:5" ht="15">
      <c r="A44" s="10">
        <v>11</v>
      </c>
      <c r="B44" s="11" t="s">
        <v>108</v>
      </c>
      <c r="C44" s="37"/>
      <c r="D44" s="37">
        <v>43096.69</v>
      </c>
      <c r="E44" s="37"/>
    </row>
    <row r="45" spans="1:5" ht="15">
      <c r="A45" s="10" t="s">
        <v>57</v>
      </c>
      <c r="B45" s="11" t="s">
        <v>109</v>
      </c>
      <c r="C45" s="37"/>
      <c r="D45" s="37">
        <f>+D46+D47+D48+D49+D50+D51</f>
        <v>737336</v>
      </c>
      <c r="E45" s="37"/>
    </row>
    <row r="46" spans="1:5" ht="15">
      <c r="A46" s="10">
        <v>12</v>
      </c>
      <c r="B46" s="11" t="s">
        <v>110</v>
      </c>
      <c r="C46" s="37"/>
      <c r="D46" s="37">
        <v>305187.84</v>
      </c>
      <c r="E46" s="37"/>
    </row>
    <row r="47" spans="1:5" ht="15">
      <c r="A47" s="10">
        <v>13</v>
      </c>
      <c r="B47" s="11" t="s">
        <v>111</v>
      </c>
      <c r="C47" s="37"/>
      <c r="D47" s="37">
        <v>21283.78</v>
      </c>
      <c r="E47" s="37"/>
    </row>
    <row r="48" spans="1:5" ht="15">
      <c r="A48" s="10">
        <v>14</v>
      </c>
      <c r="B48" s="11" t="s">
        <v>112</v>
      </c>
      <c r="C48" s="37"/>
      <c r="D48" s="37">
        <v>1867.5</v>
      </c>
      <c r="E48" s="37"/>
    </row>
    <row r="49" spans="1:5" ht="15">
      <c r="A49" s="10">
        <v>15</v>
      </c>
      <c r="B49" s="11" t="s">
        <v>113</v>
      </c>
      <c r="C49" s="37"/>
      <c r="D49" s="37">
        <v>3743.95</v>
      </c>
      <c r="E49" s="37"/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37">
        <v>405252.93</v>
      </c>
      <c r="E51" s="37"/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777659.04</v>
      </c>
      <c r="E53" s="37"/>
    </row>
    <row r="54" spans="1:5" ht="15">
      <c r="A54" s="10" t="s">
        <v>57</v>
      </c>
      <c r="B54" s="11" t="s">
        <v>120</v>
      </c>
      <c r="C54" s="37"/>
      <c r="D54" s="37">
        <f>+D55+D56</f>
        <v>1587908.5</v>
      </c>
      <c r="E54" s="37"/>
    </row>
    <row r="55" spans="1:5" ht="15">
      <c r="A55" s="10">
        <v>192</v>
      </c>
      <c r="B55" s="11" t="s">
        <v>121</v>
      </c>
      <c r="C55" s="37"/>
      <c r="D55" s="37">
        <v>1421872.98</v>
      </c>
      <c r="E55" s="37"/>
    </row>
    <row r="56" spans="1:5" ht="30">
      <c r="A56" s="13" t="s">
        <v>331</v>
      </c>
      <c r="B56" s="11" t="s">
        <v>122</v>
      </c>
      <c r="C56" s="37"/>
      <c r="D56" s="37">
        <v>166035.52</v>
      </c>
      <c r="E56" s="37"/>
    </row>
    <row r="57" spans="1:5" ht="15">
      <c r="A57" s="10"/>
      <c r="B57" s="11" t="s">
        <v>123</v>
      </c>
      <c r="C57" s="37"/>
      <c r="D57" s="37">
        <v>215792.92</v>
      </c>
      <c r="E57" s="37"/>
    </row>
    <row r="58" spans="1:5" ht="15">
      <c r="A58" s="10"/>
      <c r="B58" s="11" t="s">
        <v>124</v>
      </c>
      <c r="C58" s="37"/>
      <c r="D58" s="37">
        <f>+D11+D16+D22+D39+D43+D53+D54+D57</f>
        <v>9038494.569999998</v>
      </c>
      <c r="E58" s="37"/>
    </row>
    <row r="59" spans="1:5" ht="15">
      <c r="A59" s="56" t="s">
        <v>125</v>
      </c>
      <c r="B59" s="56"/>
      <c r="C59" s="56"/>
      <c r="D59" s="56"/>
      <c r="E59" s="56"/>
    </row>
    <row r="60" spans="1:5" ht="15">
      <c r="A60" s="57" t="s">
        <v>59</v>
      </c>
      <c r="B60" s="57" t="s">
        <v>0</v>
      </c>
      <c r="C60" s="57" t="s">
        <v>329</v>
      </c>
      <c r="D60" s="57" t="s">
        <v>330</v>
      </c>
      <c r="E60" s="57"/>
    </row>
    <row r="61" spans="1:5" ht="15">
      <c r="A61" s="57"/>
      <c r="B61" s="57"/>
      <c r="C61" s="57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5495000</v>
      </c>
      <c r="E63" s="37"/>
    </row>
    <row r="64" spans="1:5" ht="15">
      <c r="A64" s="9">
        <v>900</v>
      </c>
      <c r="B64" s="11" t="s">
        <v>127</v>
      </c>
      <c r="C64" s="37"/>
      <c r="D64" s="37">
        <v>5495000</v>
      </c>
      <c r="E64" s="37"/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-2528105.8899999997</v>
      </c>
      <c r="E66" s="37"/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-2528105.8899999997</v>
      </c>
      <c r="E75" s="37"/>
    </row>
    <row r="76" spans="1:5" ht="15">
      <c r="A76" s="9" t="s">
        <v>140</v>
      </c>
      <c r="B76" s="11" t="s">
        <v>141</v>
      </c>
      <c r="C76" s="37"/>
      <c r="D76" s="37">
        <v>-2527102.09</v>
      </c>
      <c r="E76" s="37"/>
    </row>
    <row r="77" spans="1:5" ht="15">
      <c r="A77" s="9" t="s">
        <v>142</v>
      </c>
      <c r="B77" s="11" t="s">
        <v>143</v>
      </c>
      <c r="C77" s="37"/>
      <c r="D77" s="37">
        <v>-1003.8</v>
      </c>
      <c r="E77" s="37"/>
    </row>
    <row r="78" spans="1:5" ht="15">
      <c r="A78" s="9" t="s">
        <v>57</v>
      </c>
      <c r="B78" s="11" t="s">
        <v>144</v>
      </c>
      <c r="C78" s="37"/>
      <c r="D78" s="37">
        <f>+D79+D86+D91</f>
        <v>5534340.85</v>
      </c>
      <c r="E78" s="37"/>
    </row>
    <row r="79" spans="1:5" ht="15">
      <c r="A79" s="9" t="s">
        <v>57</v>
      </c>
      <c r="B79" s="11" t="s">
        <v>145</v>
      </c>
      <c r="C79" s="37"/>
      <c r="D79" s="37">
        <f>+D80+D81+D82+D85+D84</f>
        <v>5534340.85</v>
      </c>
      <c r="E79" s="37"/>
    </row>
    <row r="80" spans="1:5" ht="15">
      <c r="A80" s="9">
        <v>980</v>
      </c>
      <c r="B80" s="11" t="s">
        <v>146</v>
      </c>
      <c r="C80" s="37"/>
      <c r="D80" s="37">
        <v>3915484.34</v>
      </c>
      <c r="E80" s="37"/>
    </row>
    <row r="81" spans="1:5" ht="15">
      <c r="A81" s="9">
        <v>982</v>
      </c>
      <c r="B81" s="11" t="s">
        <v>147</v>
      </c>
      <c r="C81" s="37"/>
      <c r="D81" s="37">
        <v>853596.38</v>
      </c>
      <c r="E81" s="37"/>
    </row>
    <row r="82" spans="1:5" ht="15">
      <c r="A82" s="9">
        <v>983</v>
      </c>
      <c r="B82" s="11" t="s">
        <v>148</v>
      </c>
      <c r="C82" s="37"/>
      <c r="D82" s="37">
        <v>530476.26</v>
      </c>
      <c r="E82" s="37"/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>
        <v>4946.25</v>
      </c>
      <c r="E84" s="37"/>
    </row>
    <row r="85" spans="1:5" ht="30">
      <c r="A85" s="14" t="s">
        <v>151</v>
      </c>
      <c r="B85" s="11" t="s">
        <v>152</v>
      </c>
      <c r="C85" s="37"/>
      <c r="D85" s="37">
        <v>229837.62</v>
      </c>
      <c r="E85" s="37"/>
    </row>
    <row r="86" spans="1:5" ht="15">
      <c r="A86" s="9" t="s">
        <v>57</v>
      </c>
      <c r="B86" s="11" t="s">
        <v>153</v>
      </c>
      <c r="C86" s="37"/>
      <c r="D86" s="37"/>
      <c r="E86" s="37"/>
    </row>
    <row r="87" spans="1:5" ht="15">
      <c r="A87" s="9">
        <v>970</v>
      </c>
      <c r="B87" s="11" t="s">
        <v>154</v>
      </c>
      <c r="C87" s="37"/>
      <c r="D87" s="37"/>
      <c r="E87" s="37"/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/>
      <c r="E90" s="37"/>
    </row>
    <row r="91" spans="1:5" ht="15">
      <c r="A91" s="9" t="s">
        <v>57</v>
      </c>
      <c r="B91" s="11" t="s">
        <v>158</v>
      </c>
      <c r="C91" s="37"/>
      <c r="D91" s="37"/>
      <c r="E91" s="37"/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366984.70999999996</v>
      </c>
      <c r="E94" s="37"/>
    </row>
    <row r="95" spans="1:5" ht="15">
      <c r="A95" s="9">
        <v>22</v>
      </c>
      <c r="B95" s="11" t="s">
        <v>162</v>
      </c>
      <c r="C95" s="37"/>
      <c r="D95" s="37">
        <v>9080.68</v>
      </c>
      <c r="E95" s="37"/>
    </row>
    <row r="96" spans="1:5" ht="15">
      <c r="A96" s="9">
        <v>23</v>
      </c>
      <c r="B96" s="11" t="s">
        <v>163</v>
      </c>
      <c r="C96" s="37"/>
      <c r="D96" s="37">
        <v>314610.68</v>
      </c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>
        <v>28691.68</v>
      </c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/>
      <c r="E100" s="37"/>
    </row>
    <row r="101" spans="1:5" ht="15">
      <c r="A101" s="9" t="s">
        <v>168</v>
      </c>
      <c r="B101" s="11" t="s">
        <v>169</v>
      </c>
      <c r="C101" s="37"/>
      <c r="D101" s="37">
        <v>14601.67</v>
      </c>
      <c r="E101" s="37"/>
    </row>
    <row r="102" spans="1:5" ht="15">
      <c r="A102" s="9" t="s">
        <v>57</v>
      </c>
      <c r="B102" s="11" t="s">
        <v>170</v>
      </c>
      <c r="C102" s="37"/>
      <c r="D102" s="37">
        <f>+D103+D104+D105+D106</f>
        <v>15821.66</v>
      </c>
      <c r="E102" s="37"/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>
        <v>15821.66</v>
      </c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37"/>
      <c r="D107" s="37">
        <v>154453.44</v>
      </c>
      <c r="E107" s="37"/>
    </row>
    <row r="108" spans="1:5" ht="15">
      <c r="A108" s="9" t="s">
        <v>57</v>
      </c>
      <c r="B108" s="11" t="s">
        <v>177</v>
      </c>
      <c r="C108" s="37"/>
      <c r="D108" s="37">
        <f>+D63+D66+D78+D94+D102+D107</f>
        <v>9038494.770000001</v>
      </c>
      <c r="E108" s="37"/>
    </row>
    <row r="110" spans="1:2" ht="15">
      <c r="A110" s="58" t="s">
        <v>348</v>
      </c>
      <c r="B110" s="58"/>
    </row>
    <row r="111" spans="1:2" ht="15">
      <c r="A111" s="58" t="s">
        <v>349</v>
      </c>
      <c r="B111" s="58"/>
    </row>
    <row r="112" spans="1:2" ht="15">
      <c r="A112" s="40"/>
      <c r="B112" s="39"/>
    </row>
    <row r="113" spans="1:2" ht="15">
      <c r="A113" s="58" t="s">
        <v>350</v>
      </c>
      <c r="B113" s="58"/>
    </row>
    <row r="114" spans="1:2" ht="15">
      <c r="A114" s="58" t="s">
        <v>357</v>
      </c>
      <c r="B114" s="58"/>
    </row>
  </sheetData>
  <sheetProtection password="DD00" sheet="1"/>
  <mergeCells count="20">
    <mergeCell ref="A110:B110"/>
    <mergeCell ref="A111:B111"/>
    <mergeCell ref="A113:B113"/>
    <mergeCell ref="A114:B114"/>
    <mergeCell ref="A6:E6"/>
    <mergeCell ref="A7:E7"/>
    <mergeCell ref="A8:A9"/>
    <mergeCell ref="B8:B9"/>
    <mergeCell ref="C8:C9"/>
    <mergeCell ref="D8:E8"/>
    <mergeCell ref="A59:E59"/>
    <mergeCell ref="A60:A61"/>
    <mergeCell ref="B60:B61"/>
    <mergeCell ref="C60:C61"/>
    <mergeCell ref="D60:E60"/>
    <mergeCell ref="A1:B1"/>
    <mergeCell ref="A2:B2"/>
    <mergeCell ref="A3:B3"/>
    <mergeCell ref="A4:B4"/>
    <mergeCell ref="A5:E5"/>
  </mergeCells>
  <printOptions/>
  <pageMargins left="0.7" right="0.3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11">
      <selection activeCell="B128" sqref="B128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58" t="s">
        <v>344</v>
      </c>
      <c r="B1" s="58"/>
    </row>
    <row r="2" spans="1:2" ht="15">
      <c r="A2" s="58" t="s">
        <v>345</v>
      </c>
      <c r="B2" s="58"/>
    </row>
    <row r="3" spans="1:2" ht="15">
      <c r="A3" s="58" t="s">
        <v>347</v>
      </c>
      <c r="B3" s="58"/>
    </row>
    <row r="4" spans="1:2" ht="15">
      <c r="A4" s="58" t="s">
        <v>346</v>
      </c>
      <c r="B4" s="58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355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4412112.71</v>
      </c>
      <c r="E10" s="38"/>
    </row>
    <row r="11" spans="1:5" ht="15">
      <c r="A11" s="19"/>
      <c r="B11" s="20" t="s">
        <v>180</v>
      </c>
      <c r="C11" s="38"/>
      <c r="D11" s="38">
        <f>+D12+D13+D14+D15+D16+D17+D18+D19</f>
        <v>4263498.99</v>
      </c>
      <c r="E11" s="38"/>
    </row>
    <row r="12" spans="1:5" ht="15">
      <c r="A12" s="19">
        <v>750</v>
      </c>
      <c r="B12" s="21" t="s">
        <v>181</v>
      </c>
      <c r="C12" s="38"/>
      <c r="D12" s="38">
        <v>5941029.5</v>
      </c>
      <c r="E12" s="38"/>
    </row>
    <row r="13" spans="1:5" ht="15">
      <c r="A13" s="19">
        <v>752</v>
      </c>
      <c r="B13" s="21" t="s">
        <v>182</v>
      </c>
      <c r="C13" s="38"/>
      <c r="D13" s="38">
        <v>22469.01</v>
      </c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-1184170.43</v>
      </c>
      <c r="E16" s="38"/>
    </row>
    <row r="17" spans="1:5" ht="15">
      <c r="A17" s="19">
        <v>756</v>
      </c>
      <c r="B17" s="21" t="s">
        <v>186</v>
      </c>
      <c r="C17" s="38"/>
      <c r="D17" s="38">
        <v>-680317.76</v>
      </c>
      <c r="E17" s="38"/>
    </row>
    <row r="18" spans="1:5" ht="15">
      <c r="A18" s="19">
        <v>757</v>
      </c>
      <c r="B18" s="21" t="s">
        <v>187</v>
      </c>
      <c r="C18" s="38"/>
      <c r="D18" s="38">
        <v>-808.31</v>
      </c>
      <c r="E18" s="38"/>
    </row>
    <row r="19" spans="1:5" ht="15">
      <c r="A19" s="19">
        <v>758</v>
      </c>
      <c r="B19" s="21" t="s">
        <v>188</v>
      </c>
      <c r="C19" s="38"/>
      <c r="D19" s="38">
        <v>165296.98</v>
      </c>
      <c r="E19" s="38"/>
    </row>
    <row r="20" spans="1:5" ht="15">
      <c r="A20" s="19"/>
      <c r="B20" s="20" t="s">
        <v>189</v>
      </c>
      <c r="C20" s="38"/>
      <c r="D20" s="38">
        <f>+D21+D24</f>
        <v>148613.72</v>
      </c>
      <c r="E20" s="38"/>
    </row>
    <row r="21" spans="1:5" ht="15">
      <c r="A21" s="19">
        <v>760</v>
      </c>
      <c r="B21" s="21" t="s">
        <v>190</v>
      </c>
      <c r="C21" s="38"/>
      <c r="D21" s="38">
        <v>119512</v>
      </c>
      <c r="E21" s="38"/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29101.72</v>
      </c>
      <c r="E24" s="38"/>
    </row>
    <row r="25" spans="1:5" ht="15.75" customHeight="1">
      <c r="A25" s="19"/>
      <c r="B25" s="20" t="s">
        <v>194</v>
      </c>
      <c r="C25" s="38"/>
      <c r="D25" s="38">
        <f>+D26+D37+D43</f>
        <v>1839324.42</v>
      </c>
      <c r="E25" s="38"/>
    </row>
    <row r="26" spans="1:5" ht="17.25" customHeight="1">
      <c r="A26" s="19"/>
      <c r="B26" s="20" t="s">
        <v>195</v>
      </c>
      <c r="C26" s="38"/>
      <c r="D26" s="38">
        <f>+D27+D28+D29+D31+D30+D32+D33+D34+D35</f>
        <v>1526470.77</v>
      </c>
      <c r="E26" s="38"/>
    </row>
    <row r="27" spans="1:5" ht="15.75" customHeight="1">
      <c r="A27" s="19">
        <v>400</v>
      </c>
      <c r="B27" s="21" t="s">
        <v>196</v>
      </c>
      <c r="C27" s="38"/>
      <c r="D27" s="38">
        <v>1233313.48</v>
      </c>
      <c r="E27" s="38"/>
    </row>
    <row r="28" spans="1:5" ht="15.75" customHeight="1">
      <c r="A28" s="19"/>
      <c r="B28" s="21" t="s">
        <v>197</v>
      </c>
      <c r="C28" s="38"/>
      <c r="D28" s="38">
        <v>85924.46</v>
      </c>
      <c r="E28" s="38"/>
    </row>
    <row r="29" spans="1:5" ht="30" customHeight="1">
      <c r="A29" s="19">
        <v>402</v>
      </c>
      <c r="B29" s="21" t="s">
        <v>198</v>
      </c>
      <c r="C29" s="38"/>
      <c r="D29" s="38">
        <v>-3074.88</v>
      </c>
      <c r="E29" s="38"/>
    </row>
    <row r="30" spans="1:5" ht="27.75" customHeight="1">
      <c r="A30" s="19">
        <v>403</v>
      </c>
      <c r="B30" s="21" t="s">
        <v>199</v>
      </c>
      <c r="C30" s="38"/>
      <c r="D30" s="38">
        <v>12410.86</v>
      </c>
      <c r="E30" s="38"/>
    </row>
    <row r="31" spans="1:5" ht="28.5" customHeight="1">
      <c r="A31" s="19">
        <v>404</v>
      </c>
      <c r="B31" s="21" t="s">
        <v>200</v>
      </c>
      <c r="C31" s="38"/>
      <c r="D31" s="38">
        <v>-192446</v>
      </c>
      <c r="E31" s="38"/>
    </row>
    <row r="32" spans="1:5" ht="19.5" customHeight="1">
      <c r="A32" s="19">
        <v>405</v>
      </c>
      <c r="B32" s="21" t="s">
        <v>201</v>
      </c>
      <c r="C32" s="38"/>
      <c r="D32" s="38">
        <v>469012.98</v>
      </c>
      <c r="E32" s="38"/>
    </row>
    <row r="33" spans="1:5" ht="27.75" customHeight="1">
      <c r="A33" s="19">
        <v>406</v>
      </c>
      <c r="B33" s="21" t="s">
        <v>202</v>
      </c>
      <c r="C33" s="38"/>
      <c r="D33" s="38">
        <v>-96079.34</v>
      </c>
      <c r="E33" s="38"/>
    </row>
    <row r="34" spans="1:5" ht="18.75" customHeight="1">
      <c r="A34" s="19">
        <v>407</v>
      </c>
      <c r="B34" s="21" t="s">
        <v>203</v>
      </c>
      <c r="C34" s="38"/>
      <c r="D34" s="38">
        <v>24191.21</v>
      </c>
      <c r="E34" s="38"/>
    </row>
    <row r="35" spans="1:5" ht="28.5" customHeight="1">
      <c r="A35" s="19">
        <v>408</v>
      </c>
      <c r="B35" s="21" t="s">
        <v>204</v>
      </c>
      <c r="C35" s="38"/>
      <c r="D35" s="38">
        <v>-6782</v>
      </c>
      <c r="E35" s="38"/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/>
      <c r="E37" s="38"/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/>
      <c r="E39" s="38"/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38"/>
      <c r="E42" s="38"/>
    </row>
    <row r="43" spans="1:5" ht="18" customHeight="1">
      <c r="A43" s="19"/>
      <c r="B43" s="20" t="s">
        <v>214</v>
      </c>
      <c r="C43" s="38"/>
      <c r="D43" s="38">
        <f>+D44+D45+D46+D47+D48+D49+D50</f>
        <v>312853.64999999997</v>
      </c>
      <c r="E43" s="38"/>
    </row>
    <row r="44" spans="1:5" ht="15.75" customHeight="1">
      <c r="A44" s="19">
        <v>420</v>
      </c>
      <c r="B44" s="21" t="s">
        <v>215</v>
      </c>
      <c r="C44" s="38"/>
      <c r="D44" s="38">
        <v>91929.11</v>
      </c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>
        <v>144822.86</v>
      </c>
      <c r="E46" s="38"/>
    </row>
    <row r="47" spans="1:5" ht="18" customHeight="1">
      <c r="A47" s="19">
        <v>423</v>
      </c>
      <c r="B47" s="21" t="s">
        <v>218</v>
      </c>
      <c r="C47" s="38"/>
      <c r="D47" s="38">
        <v>49410.47</v>
      </c>
      <c r="E47" s="38"/>
    </row>
    <row r="48" spans="1:5" ht="17.25" customHeight="1">
      <c r="A48" s="19">
        <v>424</v>
      </c>
      <c r="B48" s="21" t="s">
        <v>219</v>
      </c>
      <c r="C48" s="38"/>
      <c r="D48" s="38">
        <v>1827.5</v>
      </c>
      <c r="E48" s="38"/>
    </row>
    <row r="49" spans="1:5" ht="16.5" customHeight="1">
      <c r="A49" s="19">
        <v>429</v>
      </c>
      <c r="B49" s="21" t="s">
        <v>220</v>
      </c>
      <c r="C49" s="38"/>
      <c r="D49" s="38">
        <v>24863.71</v>
      </c>
      <c r="E49" s="38"/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2572788.29</v>
      </c>
      <c r="E53" s="38"/>
    </row>
    <row r="54" spans="1:5" ht="19.5" customHeight="1">
      <c r="A54" s="19"/>
      <c r="B54" s="20" t="s">
        <v>225</v>
      </c>
      <c r="C54" s="38"/>
      <c r="D54" s="38">
        <f>+D55+D56+D57+D58+D62+D67+D74+D75</f>
        <v>2751942.1300000004</v>
      </c>
      <c r="E54" s="38"/>
    </row>
    <row r="55" spans="1:5" ht="18.75" customHeight="1">
      <c r="A55" s="19"/>
      <c r="B55" s="20" t="s">
        <v>226</v>
      </c>
      <c r="C55" s="38"/>
      <c r="D55" s="38">
        <f>2213145.86+131000</f>
        <v>2344145.86</v>
      </c>
      <c r="E55" s="38"/>
    </row>
    <row r="56" spans="1:5" ht="16.5" customHeight="1">
      <c r="A56" s="19"/>
      <c r="B56" s="20" t="s">
        <v>227</v>
      </c>
      <c r="C56" s="38"/>
      <c r="D56" s="38">
        <v>-131000</v>
      </c>
      <c r="E56" s="38"/>
    </row>
    <row r="57" spans="1:5" ht="18" customHeight="1">
      <c r="A57" s="19"/>
      <c r="B57" s="20" t="s">
        <v>228</v>
      </c>
      <c r="C57" s="38"/>
      <c r="D57" s="38">
        <v>62444.54</v>
      </c>
      <c r="E57" s="38"/>
    </row>
    <row r="58" spans="1:5" ht="15">
      <c r="A58" s="18"/>
      <c r="B58" s="20" t="s">
        <v>229</v>
      </c>
      <c r="C58" s="38"/>
      <c r="D58" s="38">
        <f>+D59+D60+D61</f>
        <v>471927.55000000005</v>
      </c>
      <c r="E58" s="38"/>
    </row>
    <row r="59" spans="1:5" ht="18" customHeight="1">
      <c r="A59" s="19"/>
      <c r="B59" s="21" t="s">
        <v>230</v>
      </c>
      <c r="C59" s="38"/>
      <c r="D59" s="38">
        <v>262122.65</v>
      </c>
      <c r="E59" s="38"/>
    </row>
    <row r="60" spans="1:5" ht="15">
      <c r="A60" s="19"/>
      <c r="B60" s="21" t="s">
        <v>231</v>
      </c>
      <c r="C60" s="38"/>
      <c r="D60" s="38">
        <v>187302.26</v>
      </c>
      <c r="E60" s="38"/>
    </row>
    <row r="61" spans="1:5" ht="15">
      <c r="A61" s="19"/>
      <c r="B61" s="21" t="s">
        <v>232</v>
      </c>
      <c r="C61" s="38"/>
      <c r="D61" s="38">
        <v>22502.64</v>
      </c>
      <c r="E61" s="38"/>
    </row>
    <row r="62" spans="1:5" ht="15">
      <c r="A62" s="18"/>
      <c r="B62" s="20" t="s">
        <v>233</v>
      </c>
      <c r="C62" s="38"/>
      <c r="D62" s="38">
        <f>+D63+D64+D65+D66</f>
        <v>36833.14</v>
      </c>
      <c r="E62" s="38"/>
    </row>
    <row r="63" spans="1:5" ht="30">
      <c r="A63" s="19"/>
      <c r="B63" s="21" t="s">
        <v>234</v>
      </c>
      <c r="C63" s="38"/>
      <c r="D63" s="38">
        <v>1718.05</v>
      </c>
      <c r="E63" s="38"/>
    </row>
    <row r="64" spans="1:5" ht="14.25" customHeight="1">
      <c r="A64" s="19"/>
      <c r="B64" s="21" t="s">
        <v>235</v>
      </c>
      <c r="C64" s="38"/>
      <c r="D64" s="38">
        <v>20924.46</v>
      </c>
      <c r="E64" s="38"/>
    </row>
    <row r="65" spans="1:5" ht="15.75" customHeight="1">
      <c r="A65" s="19"/>
      <c r="B65" s="21" t="s">
        <v>236</v>
      </c>
      <c r="C65" s="38"/>
      <c r="D65" s="38">
        <v>5237.06</v>
      </c>
      <c r="E65" s="38"/>
    </row>
    <row r="66" spans="1:5" ht="15">
      <c r="A66" s="19"/>
      <c r="B66" s="21" t="s">
        <v>237</v>
      </c>
      <c r="C66" s="38"/>
      <c r="D66" s="38">
        <v>8953.57</v>
      </c>
      <c r="E66" s="38"/>
    </row>
    <row r="67" spans="1:5" ht="15">
      <c r="A67" s="18"/>
      <c r="B67" s="20" t="s">
        <v>238</v>
      </c>
      <c r="C67" s="38"/>
      <c r="D67" s="38">
        <f>+D68+D69+D70+D71+D72+D73</f>
        <v>194997.39</v>
      </c>
      <c r="E67" s="38"/>
    </row>
    <row r="68" spans="1:5" ht="44.25" customHeight="1">
      <c r="A68" s="19"/>
      <c r="B68" s="21" t="s">
        <v>239</v>
      </c>
      <c r="C68" s="38"/>
      <c r="D68" s="38">
        <v>48506.6</v>
      </c>
      <c r="E68" s="38"/>
    </row>
    <row r="69" spans="1:5" ht="15.75" customHeight="1">
      <c r="A69" s="19"/>
      <c r="B69" s="21" t="s">
        <v>240</v>
      </c>
      <c r="C69" s="38"/>
      <c r="D69" s="38">
        <v>54437.74</v>
      </c>
      <c r="E69" s="38"/>
    </row>
    <row r="70" spans="1:5" ht="15.75" customHeight="1">
      <c r="A70" s="19"/>
      <c r="B70" s="21" t="s">
        <v>241</v>
      </c>
      <c r="C70" s="38"/>
      <c r="D70" s="38">
        <v>20887.29</v>
      </c>
      <c r="E70" s="38"/>
    </row>
    <row r="71" spans="1:5" ht="15.75" customHeight="1">
      <c r="A71" s="19"/>
      <c r="B71" s="21" t="s">
        <v>242</v>
      </c>
      <c r="C71" s="38"/>
      <c r="D71" s="38">
        <v>3180.69</v>
      </c>
      <c r="E71" s="38"/>
    </row>
    <row r="72" spans="1:5" ht="15.75" customHeight="1">
      <c r="A72" s="19"/>
      <c r="B72" s="21" t="s">
        <v>243</v>
      </c>
      <c r="C72" s="38"/>
      <c r="D72" s="38"/>
      <c r="E72" s="38"/>
    </row>
    <row r="73" spans="1:5" ht="15.75" customHeight="1">
      <c r="A73" s="19"/>
      <c r="B73" s="21" t="s">
        <v>244</v>
      </c>
      <c r="C73" s="38"/>
      <c r="D73" s="38">
        <v>67985.07</v>
      </c>
      <c r="E73" s="38"/>
    </row>
    <row r="74" spans="1:5" ht="15.75" customHeight="1">
      <c r="A74" s="19"/>
      <c r="B74" s="20" t="s">
        <v>245</v>
      </c>
      <c r="C74" s="38"/>
      <c r="D74" s="38">
        <v>46672.9</v>
      </c>
      <c r="E74" s="38"/>
    </row>
    <row r="75" spans="1:5" ht="15.75" customHeight="1">
      <c r="A75" s="19">
        <v>706</v>
      </c>
      <c r="B75" s="20" t="s">
        <v>246</v>
      </c>
      <c r="C75" s="38"/>
      <c r="D75" s="38">
        <v>-274079.25</v>
      </c>
      <c r="E75" s="38"/>
    </row>
    <row r="76" spans="1:5" ht="15.75" customHeight="1">
      <c r="A76" s="19"/>
      <c r="B76" s="20" t="s">
        <v>247</v>
      </c>
      <c r="C76" s="38"/>
      <c r="D76" s="38">
        <f>+D53-D54</f>
        <v>-179153.84000000032</v>
      </c>
      <c r="E76" s="38"/>
    </row>
    <row r="77" spans="1:5" ht="15.75" customHeight="1">
      <c r="A77" s="19"/>
      <c r="B77" s="20" t="s">
        <v>248</v>
      </c>
      <c r="C77" s="38"/>
      <c r="D77" s="38">
        <f>+D92+D109</f>
        <v>178150.03999999998</v>
      </c>
      <c r="E77" s="38"/>
    </row>
    <row r="78" spans="1:5" ht="31.5" customHeight="1">
      <c r="A78" s="19"/>
      <c r="B78" s="20" t="s">
        <v>249</v>
      </c>
      <c r="C78" s="38"/>
      <c r="D78" s="38">
        <f>+D79</f>
        <v>179819.36</v>
      </c>
      <c r="E78" s="38"/>
    </row>
    <row r="79" spans="1:5" ht="15.75" customHeight="1">
      <c r="A79" s="19">
        <v>770</v>
      </c>
      <c r="B79" s="21" t="s">
        <v>250</v>
      </c>
      <c r="C79" s="38"/>
      <c r="D79" s="38">
        <v>179819.36</v>
      </c>
      <c r="E79" s="38"/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+D90</f>
        <v>650.47</v>
      </c>
      <c r="E85" s="38"/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>
        <v>650.47</v>
      </c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+D78-D90</f>
        <v>179168.88999999998</v>
      </c>
      <c r="E92" s="38"/>
    </row>
    <row r="93" spans="1:5" ht="32.25" customHeight="1">
      <c r="A93" s="19"/>
      <c r="B93" s="20" t="s">
        <v>267</v>
      </c>
      <c r="C93" s="38"/>
      <c r="D93" s="38"/>
      <c r="E93" s="38"/>
    </row>
    <row r="94" spans="1:5" ht="17.25" customHeight="1">
      <c r="A94" s="19">
        <v>770</v>
      </c>
      <c r="B94" s="21" t="s">
        <v>268</v>
      </c>
      <c r="C94" s="38"/>
      <c r="D94" s="38"/>
      <c r="E94" s="38"/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+D102</f>
        <v>1018.85</v>
      </c>
      <c r="E101" s="38"/>
    </row>
    <row r="102" spans="1:5" ht="18" customHeight="1">
      <c r="A102" s="19">
        <v>730</v>
      </c>
      <c r="B102" s="21" t="s">
        <v>279</v>
      </c>
      <c r="C102" s="38"/>
      <c r="D102" s="38">
        <v>1018.85</v>
      </c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-1018.85</v>
      </c>
      <c r="E109" s="38"/>
    </row>
    <row r="110" spans="1:5" ht="32.25" customHeight="1">
      <c r="A110" s="19"/>
      <c r="B110" s="20" t="s">
        <v>289</v>
      </c>
      <c r="C110" s="38"/>
      <c r="D110" s="38">
        <f>+D76+D77</f>
        <v>-1003.8000000003376</v>
      </c>
      <c r="E110" s="38"/>
    </row>
    <row r="111" spans="1:5" ht="15.75" customHeight="1">
      <c r="A111" s="19"/>
      <c r="B111" s="20" t="s">
        <v>290</v>
      </c>
      <c r="C111" s="38"/>
      <c r="D111" s="38"/>
      <c r="E111" s="38"/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</f>
        <v>-1003.8000000003376</v>
      </c>
      <c r="E114" s="38"/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348</v>
      </c>
      <c r="B119" s="43"/>
      <c r="C119" s="62"/>
      <c r="D119" s="62"/>
      <c r="E119" s="46"/>
    </row>
    <row r="120" spans="1:2" ht="15">
      <c r="A120" s="42" t="s">
        <v>349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30">
      <c r="A123" s="44" t="s">
        <v>357</v>
      </c>
      <c r="B123" s="45"/>
      <c r="C123" s="2"/>
    </row>
  </sheetData>
  <sheetProtection password="DD00" sheet="1"/>
  <mergeCells count="11">
    <mergeCell ref="C7:C8"/>
    <mergeCell ref="A1:B1"/>
    <mergeCell ref="A2:B2"/>
    <mergeCell ref="A3:B3"/>
    <mergeCell ref="A4:B4"/>
    <mergeCell ref="D7:E7"/>
    <mergeCell ref="C119:D119"/>
    <mergeCell ref="A5:E5"/>
    <mergeCell ref="A6:E6"/>
    <mergeCell ref="A7:A8"/>
    <mergeCell ref="B7:B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52">
      <selection activeCell="C75" sqref="C74:C75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58" t="s">
        <v>344</v>
      </c>
      <c r="B1" s="58"/>
      <c r="C1" s="39"/>
      <c r="D1" s="39"/>
      <c r="E1" s="39"/>
    </row>
    <row r="2" spans="1:5" ht="15">
      <c r="A2" s="58" t="s">
        <v>345</v>
      </c>
      <c r="B2" s="58"/>
      <c r="C2" s="39"/>
      <c r="D2" s="39"/>
      <c r="E2" s="39"/>
    </row>
    <row r="3" spans="1:5" ht="15">
      <c r="A3" s="58" t="s">
        <v>347</v>
      </c>
      <c r="B3" s="58"/>
      <c r="C3" s="39"/>
      <c r="D3" s="39"/>
      <c r="E3" s="39"/>
    </row>
    <row r="4" spans="1:5" ht="15">
      <c r="A4" s="58" t="s">
        <v>346</v>
      </c>
      <c r="B4" s="58"/>
      <c r="C4" s="39"/>
      <c r="D4" s="39"/>
      <c r="E4" s="39"/>
    </row>
    <row r="5" spans="1:5" ht="15">
      <c r="A5" s="66" t="s">
        <v>342</v>
      </c>
      <c r="B5" s="66"/>
      <c r="C5" s="66"/>
      <c r="D5" s="66"/>
      <c r="E5" s="66"/>
    </row>
    <row r="6" spans="1:5" ht="15">
      <c r="A6" s="67" t="s">
        <v>354</v>
      </c>
      <c r="B6" s="67"/>
      <c r="C6" s="67"/>
      <c r="D6" s="67"/>
      <c r="E6" s="67"/>
    </row>
    <row r="7" spans="1:5" ht="15">
      <c r="A7" s="65"/>
      <c r="B7" s="65" t="s">
        <v>0</v>
      </c>
      <c r="C7" s="68" t="s">
        <v>1</v>
      </c>
      <c r="D7" s="69" t="s">
        <v>2</v>
      </c>
      <c r="E7" s="69"/>
    </row>
    <row r="8" spans="1:5" ht="15">
      <c r="A8" s="65"/>
      <c r="B8" s="65"/>
      <c r="C8" s="68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+D12+D14+D15</f>
        <v>6207204.71</v>
      </c>
      <c r="E11" s="48"/>
    </row>
    <row r="12" spans="1:5" ht="17.25" customHeight="1">
      <c r="A12" s="31"/>
      <c r="B12" s="32" t="s">
        <v>8</v>
      </c>
      <c r="C12" s="48"/>
      <c r="D12" s="48">
        <v>6092577.03</v>
      </c>
      <c r="E12" s="48"/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114627.68</v>
      </c>
      <c r="E14" s="48"/>
    </row>
    <row r="15" spans="1:5" ht="15">
      <c r="A15" s="31"/>
      <c r="B15" s="30" t="s">
        <v>11</v>
      </c>
      <c r="C15" s="48"/>
      <c r="D15" s="48"/>
      <c r="E15" s="48"/>
    </row>
    <row r="16" spans="1:5" ht="15">
      <c r="A16" s="28">
        <v>2</v>
      </c>
      <c r="B16" s="29" t="s">
        <v>12</v>
      </c>
      <c r="C16" s="48"/>
      <c r="D16" s="48">
        <f>+D17+D18+D19+D20+D21+D22+D23</f>
        <v>5847030.67</v>
      </c>
      <c r="E16" s="48"/>
    </row>
    <row r="17" spans="1:5" ht="26.25">
      <c r="A17" s="19"/>
      <c r="B17" s="32" t="s">
        <v>13</v>
      </c>
      <c r="C17" s="48"/>
      <c r="D17" s="48">
        <v>1224232.8</v>
      </c>
      <c r="E17" s="48"/>
    </row>
    <row r="18" spans="1:5" ht="26.25">
      <c r="A18" s="19"/>
      <c r="B18" s="32" t="s">
        <v>14</v>
      </c>
      <c r="C18" s="48"/>
      <c r="D18" s="48">
        <v>654001.82</v>
      </c>
      <c r="E18" s="48"/>
    </row>
    <row r="19" spans="1:5" ht="26.25">
      <c r="A19" s="19"/>
      <c r="B19" s="32" t="s">
        <v>15</v>
      </c>
      <c r="C19" s="48"/>
      <c r="D19" s="48">
        <v>1155831.7</v>
      </c>
      <c r="E19" s="48"/>
    </row>
    <row r="20" spans="1:5" ht="15">
      <c r="A20" s="19"/>
      <c r="B20" s="32" t="s">
        <v>16</v>
      </c>
      <c r="C20" s="48"/>
      <c r="D20" s="48">
        <v>239365.5</v>
      </c>
      <c r="E20" s="48"/>
    </row>
    <row r="21" spans="1:5" ht="15">
      <c r="A21" s="19"/>
      <c r="B21" s="32" t="s">
        <v>17</v>
      </c>
      <c r="C21" s="48"/>
      <c r="D21" s="48">
        <v>128887.19</v>
      </c>
      <c r="E21" s="48"/>
    </row>
    <row r="22" spans="1:5" ht="15">
      <c r="A22" s="19"/>
      <c r="B22" s="32" t="s">
        <v>18</v>
      </c>
      <c r="C22" s="48"/>
      <c r="D22" s="48">
        <v>35648.51</v>
      </c>
      <c r="E22" s="48"/>
    </row>
    <row r="23" spans="1:5" ht="15">
      <c r="A23" s="19"/>
      <c r="B23" s="32" t="s">
        <v>19</v>
      </c>
      <c r="C23" s="48"/>
      <c r="D23" s="48">
        <v>2409063.15</v>
      </c>
      <c r="E23" s="48"/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360174.04000000004</v>
      </c>
      <c r="E25" s="48"/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+D29+D30+D31+D32</f>
        <v>219508.28</v>
      </c>
      <c r="E27" s="48"/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>
        <v>161341</v>
      </c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58167.28</v>
      </c>
      <c r="E32" s="48"/>
    </row>
    <row r="33" spans="1:5" ht="15">
      <c r="A33" s="28">
        <v>2</v>
      </c>
      <c r="B33" s="29" t="s">
        <v>30</v>
      </c>
      <c r="C33" s="48"/>
      <c r="D33" s="48">
        <f>+D34+D41+D39</f>
        <v>635888.11</v>
      </c>
      <c r="E33" s="48"/>
    </row>
    <row r="34" spans="1:5" ht="26.25">
      <c r="A34" s="31"/>
      <c r="B34" s="32" t="s">
        <v>31</v>
      </c>
      <c r="C34" s="48"/>
      <c r="D34" s="48">
        <v>531888.11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104000</v>
      </c>
      <c r="E39" s="48"/>
    </row>
    <row r="40" spans="1:5" ht="30" customHeight="1">
      <c r="A40" s="31"/>
      <c r="B40" s="32" t="s">
        <v>37</v>
      </c>
      <c r="C40" s="48"/>
      <c r="D40" s="48"/>
      <c r="E40" s="48"/>
    </row>
    <row r="41" spans="1:5" ht="15">
      <c r="A41" s="31"/>
      <c r="B41" s="32" t="s">
        <v>38</v>
      </c>
      <c r="C41" s="48"/>
      <c r="D41" s="48"/>
      <c r="E41" s="48"/>
    </row>
    <row r="42" spans="1:5" ht="15">
      <c r="A42" s="28">
        <v>3</v>
      </c>
      <c r="B42" s="29" t="s">
        <v>39</v>
      </c>
      <c r="C42" s="48"/>
      <c r="D42" s="48">
        <f>+D27-D33</f>
        <v>-416379.82999999996</v>
      </c>
      <c r="E42" s="48"/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/>
      <c r="E44" s="48"/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+D52</f>
        <v>7386.8</v>
      </c>
      <c r="E49" s="48"/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>
        <v>7386.8</v>
      </c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+D44-D52</f>
        <v>-7386.8</v>
      </c>
      <c r="E54" s="48"/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+D58-D59</f>
        <v>-63592.59</v>
      </c>
      <c r="E56" s="48"/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v>43096.69</v>
      </c>
      <c r="E58" s="48"/>
    </row>
    <row r="59" spans="1:5" ht="15">
      <c r="A59" s="30"/>
      <c r="B59" s="34" t="s">
        <v>56</v>
      </c>
      <c r="C59" s="48"/>
      <c r="D59" s="48">
        <v>106689.28</v>
      </c>
      <c r="E59" s="48"/>
    </row>
    <row r="60" spans="1:5" ht="15">
      <c r="A60" s="35"/>
      <c r="B60" s="35"/>
      <c r="C60" s="35"/>
      <c r="D60" s="35"/>
      <c r="E60" s="35"/>
    </row>
    <row r="61" spans="1:5" ht="15">
      <c r="A61" s="49" t="s">
        <v>348</v>
      </c>
      <c r="B61" s="50"/>
      <c r="C61" s="49"/>
      <c r="D61" s="35"/>
      <c r="E61" s="35"/>
    </row>
    <row r="62" spans="1:7" ht="15">
      <c r="A62" s="49" t="s">
        <v>351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350</v>
      </c>
      <c r="B64" s="49"/>
      <c r="C64" s="49"/>
      <c r="D64" s="35"/>
      <c r="E64" s="35"/>
    </row>
    <row r="65" spans="1:5" ht="15">
      <c r="A65" s="53" t="s">
        <v>343</v>
      </c>
      <c r="B65" s="53" t="s">
        <v>356</v>
      </c>
      <c r="C65" s="54"/>
      <c r="D65" s="35"/>
      <c r="E65" s="35"/>
    </row>
  </sheetData>
  <sheetProtection password="DD00" sheet="1"/>
  <mergeCells count="10">
    <mergeCell ref="A7:A8"/>
    <mergeCell ref="B7:B8"/>
    <mergeCell ref="C7:C8"/>
    <mergeCell ref="D7:E7"/>
    <mergeCell ref="A5:E5"/>
    <mergeCell ref="A6:E6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0" zoomScaleNormal="70" zoomScalePageLayoutView="0" workbookViewId="0" topLeftCell="A16">
      <selection activeCell="D42" sqref="D42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58" t="s">
        <v>344</v>
      </c>
      <c r="B1" s="58"/>
      <c r="C1" s="39"/>
    </row>
    <row r="2" spans="1:3" ht="15">
      <c r="A2" s="58" t="s">
        <v>345</v>
      </c>
      <c r="B2" s="58"/>
      <c r="C2" s="39"/>
    </row>
    <row r="3" spans="1:3" ht="15">
      <c r="A3" s="58" t="s">
        <v>347</v>
      </c>
      <c r="B3" s="58"/>
      <c r="C3" s="39"/>
    </row>
    <row r="4" spans="1:3" ht="15">
      <c r="A4" s="58" t="s">
        <v>346</v>
      </c>
      <c r="B4" s="58"/>
      <c r="C4" s="39"/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353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4895000</v>
      </c>
      <c r="C8" s="38"/>
      <c r="D8" s="38"/>
      <c r="E8" s="38"/>
      <c r="F8" s="38"/>
      <c r="G8" s="38"/>
      <c r="H8" s="38"/>
      <c r="I8" s="38"/>
      <c r="J8" s="38">
        <v>-2196543</v>
      </c>
      <c r="K8" s="38">
        <f>+B8+J8</f>
        <v>2698457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-330559</v>
      </c>
      <c r="K15" s="38">
        <f>+J15</f>
        <v>-330559</v>
      </c>
    </row>
    <row r="16" spans="1:11" ht="15">
      <c r="A16" s="21" t="s">
        <v>318</v>
      </c>
      <c r="B16" s="38">
        <v>600000</v>
      </c>
      <c r="C16" s="38"/>
      <c r="D16" s="38"/>
      <c r="E16" s="38"/>
      <c r="F16" s="38"/>
      <c r="G16" s="38"/>
      <c r="H16" s="38"/>
      <c r="I16" s="38"/>
      <c r="J16" s="38"/>
      <c r="K16" s="38">
        <f>+B16</f>
        <v>600000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+B8+B16</f>
        <v>5495000</v>
      </c>
      <c r="C19" s="38"/>
      <c r="D19" s="38"/>
      <c r="E19" s="38"/>
      <c r="F19" s="38"/>
      <c r="G19" s="38"/>
      <c r="H19" s="38"/>
      <c r="I19" s="38"/>
      <c r="J19" s="38">
        <v>-2527102</v>
      </c>
      <c r="K19" s="38">
        <f>+B19+J19</f>
        <v>2967898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f>+B19</f>
        <v>5495000</v>
      </c>
      <c r="C22" s="38"/>
      <c r="D22" s="38"/>
      <c r="E22" s="38"/>
      <c r="F22" s="38"/>
      <c r="G22" s="38"/>
      <c r="H22" s="38"/>
      <c r="I22" s="38"/>
      <c r="J22" s="38">
        <f>+J19</f>
        <v>-2527102</v>
      </c>
      <c r="K22" s="38">
        <f>+K19</f>
        <v>2967898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-1004</v>
      </c>
      <c r="K29" s="38">
        <f>+J29</f>
        <v>-1004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+B22</f>
        <v>5495000</v>
      </c>
      <c r="C33" s="38"/>
      <c r="D33" s="38"/>
      <c r="E33" s="38"/>
      <c r="F33" s="38"/>
      <c r="G33" s="38"/>
      <c r="H33" s="38"/>
      <c r="I33" s="38"/>
      <c r="J33" s="38">
        <f>+J22+J29</f>
        <v>-2528106</v>
      </c>
      <c r="K33" s="38">
        <f>+B33+J33</f>
        <v>2966894</v>
      </c>
    </row>
    <row r="35" spans="1:3" ht="30">
      <c r="A35" s="55" t="s">
        <v>348</v>
      </c>
      <c r="B35" s="39"/>
      <c r="C35" s="39"/>
    </row>
    <row r="36" spans="1:3" ht="15">
      <c r="A36" s="55" t="s">
        <v>349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350</v>
      </c>
      <c r="B38" s="39"/>
      <c r="C38" s="39"/>
    </row>
    <row r="39" spans="1:3" ht="15">
      <c r="A39" s="39" t="s">
        <v>358</v>
      </c>
      <c r="B39" s="39"/>
      <c r="C39" s="39"/>
    </row>
  </sheetData>
  <sheetProtection password="DD00" sheet="1"/>
  <mergeCells count="6">
    <mergeCell ref="A5:K5"/>
    <mergeCell ref="A6:K6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2012-07-12T10:03:10Z</cp:lastPrinted>
  <dcterms:created xsi:type="dcterms:W3CDTF">2012-02-03T11:53:42Z</dcterms:created>
  <dcterms:modified xsi:type="dcterms:W3CDTF">2012-10-22T09:40:21Z</dcterms:modified>
  <cp:category/>
  <cp:version/>
  <cp:contentType/>
  <cp:contentStatus/>
</cp:coreProperties>
</file>