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2"/>
  </bookViews>
  <sheets>
    <sheet name="BNT" sheetId="1" r:id="rId1"/>
    <sheet name="IPK" sheetId="2" r:id="rId2"/>
    <sheet name="BU" sheetId="3" r:id="rId3"/>
    <sheet name="BS" sheetId="4" r:id="rId4"/>
  </sheets>
  <definedNames/>
  <calcPr fullCalcOnLoad="1"/>
</workbook>
</file>

<file path=xl/sharedStrings.xml><?xml version="1.0" encoding="utf-8"?>
<sst xmlns="http://schemas.openxmlformats.org/spreadsheetml/2006/main" count="425" uniqueCount="365">
  <si>
    <t>Sjedište:</t>
  </si>
  <si>
    <t>Vrsta osiguranja:</t>
  </si>
  <si>
    <t>Šifra djelatnosti: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</si>
  <si>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</si>
  <si>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</si>
  <si>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</si>
  <si>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</si>
  <si>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</si>
  <si>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</si>
  <si>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</si>
  <si>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</si>
  <si>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</si>
  <si>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</si>
  <si>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</si>
  <si>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</si>
  <si>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</si>
  <si>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</si>
  <si>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</si>
  <si>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</si>
  <si>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</si>
  <si>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</si>
  <si>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</si>
  <si>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</si>
  <si>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</si>
  <si>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</si>
  <si>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</si>
  <si>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</si>
  <si>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</si>
  <si>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</si>
  <si>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</si>
  <si>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</si>
  <si>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</si>
  <si>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POZICIJA</t>
  </si>
  <si>
    <t xml:space="preserve">Napomena </t>
  </si>
  <si>
    <t>I z n o s</t>
  </si>
  <si>
    <t>Tekuća godina</t>
  </si>
  <si>
    <t>Prethodna godina</t>
  </si>
  <si>
    <t>BILANS USPJEHA</t>
  </si>
  <si>
    <t>grupa računa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</si>
  <si>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</si>
  <si>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</si>
  <si>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</si>
  <si>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</si>
  <si>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</si>
  <si>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</si>
  <si>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</si>
  <si>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</si>
  <si>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</si>
  <si>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</si>
  <si>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</si>
  <si>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</si>
  <si>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</si>
  <si>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</si>
  <si>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</si>
  <si>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</si>
  <si>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</si>
  <si>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</si>
  <si>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</si>
  <si>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</si>
  <si>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</si>
  <si>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</si>
  <si>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</si>
  <si>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</si>
  <si>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</si>
  <si>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</si>
  <si>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</si>
  <si>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</si>
  <si>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</si>
  <si>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</si>
  <si>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</si>
  <si>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</si>
  <si>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</si>
  <si>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</si>
  <si>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</si>
  <si>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</si>
  <si>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</si>
  <si>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</si>
  <si>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</si>
  <si>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</si>
  <si>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</si>
  <si>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</si>
  <si>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</si>
  <si>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</si>
  <si>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</si>
  <si>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</si>
  <si>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</si>
  <si>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</si>
  <si>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</si>
  <si>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</si>
  <si>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</si>
  <si>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</si>
  <si>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</si>
  <si>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</si>
  <si>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</si>
  <si>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</si>
  <si>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</si>
  <si>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</si>
  <si>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</si>
  <si>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</si>
  <si>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</si>
  <si>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</si>
  <si>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</si>
  <si>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</si>
  <si>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</si>
  <si>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</si>
  <si>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</si>
  <si>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</si>
  <si>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</si>
  <si>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</si>
  <si>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</si>
  <si>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</si>
  <si>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</si>
  <si>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</si>
  <si>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</si>
  <si>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</si>
  <si>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</si>
  <si>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</si>
  <si>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</si>
  <si>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</si>
  <si>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</si>
  <si>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</si>
  <si>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</si>
  <si>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</si>
  <si>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</si>
  <si>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</si>
  <si>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</si>
  <si>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</si>
  <si>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</si>
  <si>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</si>
  <si>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</si>
  <si>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</si>
  <si>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</si>
  <si>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</si>
  <si>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</si>
  <si>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</si>
  <si>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</si>
  <si>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</si>
  <si>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</si>
  <si>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</si>
  <si>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</si>
  <si>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</si>
  <si>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</si>
  <si>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</si>
  <si>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</si>
  <si>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</si>
  <si>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</si>
  <si>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</si>
  <si>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</si>
  <si>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</si>
  <si>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</si>
  <si>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</si>
  <si>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</si>
  <si>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</si>
  <si>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</si>
  <si>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</si>
  <si>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</si>
  <si>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</si>
  <si>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</si>
  <si>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STANJA</t>
  </si>
  <si>
    <t>AKTIVA</t>
  </si>
  <si>
    <t>Napomena</t>
  </si>
  <si>
    <t>Iznos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</si>
  <si>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</si>
  <si>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</si>
  <si>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</si>
  <si>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</si>
  <si>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</si>
  <si>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</si>
  <si>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</si>
  <si>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</si>
  <si>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</si>
  <si>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</si>
  <si>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</si>
  <si>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</si>
  <si>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</si>
  <si>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</si>
  <si>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</si>
  <si>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</si>
  <si>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</si>
  <si>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</si>
  <si>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</si>
  <si>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</si>
  <si>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</si>
  <si>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</si>
  <si>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</si>
  <si>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</si>
  <si>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</si>
  <si>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</si>
  <si>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</si>
  <si>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</si>
  <si>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</si>
  <si>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</si>
  <si>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</si>
  <si>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</si>
  <si>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</si>
  <si>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</si>
  <si>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</si>
  <si>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</si>
  <si>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</si>
  <si>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</si>
  <si>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</si>
  <si>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</si>
  <si>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</si>
  <si>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</si>
  <si>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</si>
  <si>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</si>
  <si>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</si>
  <si>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</si>
  <si>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</si>
  <si>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</si>
  <si>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</si>
  <si>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</si>
  <si>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</si>
  <si>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</si>
  <si>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</si>
  <si>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</si>
  <si>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</si>
  <si>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</si>
  <si>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</si>
  <si>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</si>
  <si>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</si>
  <si>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</si>
  <si>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</si>
  <si>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</si>
  <si>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</si>
  <si>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</si>
  <si>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</si>
  <si>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</si>
  <si>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</si>
  <si>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</si>
  <si>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</si>
  <si>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</si>
  <si>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</si>
  <si>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</si>
  <si>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</si>
  <si>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</si>
  <si>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</si>
  <si>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</si>
  <si>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</si>
  <si>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</si>
  <si>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</si>
  <si>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</si>
  <si>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</si>
  <si>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</si>
  <si>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</si>
  <si>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</si>
  <si>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</si>
  <si>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</si>
  <si>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</si>
  <si>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</si>
  <si>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</si>
  <si>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</si>
  <si>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</si>
  <si>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</si>
  <si>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</si>
  <si>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</si>
  <si>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</si>
  <si>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</si>
  <si>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</si>
  <si>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</si>
  <si>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</si>
  <si>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</si>
  <si>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</si>
  <si>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</si>
  <si>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</si>
  <si>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</si>
  <si>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</si>
  <si>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</si>
  <si>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</si>
  <si>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</si>
  <si>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</si>
  <si>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</si>
  <si>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</si>
  <si>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</si>
  <si>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</si>
  <si>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</si>
  <si>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</si>
  <si>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</si>
  <si>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</si>
  <si>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</si>
  <si>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</si>
  <si>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</si>
  <si>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</si>
  <si>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</si>
  <si>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</si>
  <si>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</si>
  <si>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</si>
  <si>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</si>
  <si>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</si>
  <si>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</si>
  <si>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</si>
  <si>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</si>
  <si>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Naziv društva za osiguranje:ATLAS LIFE</t>
  </si>
  <si>
    <t>Sjedište:PODGORICA</t>
  </si>
  <si>
    <t>Vrsta osiguranja:ŽIVOTNO OSIGURANJE</t>
  </si>
  <si>
    <t>Šifra djelatnosti:6511</t>
  </si>
  <si>
    <t>Lice odgovorno za sastavljanje bilansa:Danijela Rajović</t>
  </si>
  <si>
    <t>U Podgorici</t>
  </si>
  <si>
    <t>PODGORICA</t>
  </si>
  <si>
    <t>ŽIVOTNO OSIGURANJE</t>
  </si>
  <si>
    <t>65.11</t>
  </si>
  <si>
    <t>Lice odgovorno za sastavljanje bilansa: Danijela Rajović</t>
  </si>
  <si>
    <t>U Podgorici,</t>
  </si>
  <si>
    <t>Datum,</t>
  </si>
  <si>
    <t>GOTOVINA NA POČETKU OBRAČUNSKOG PERIODA</t>
  </si>
  <si>
    <t>GOTOVINA NA KRAJU OBRAČUNSKOG PERIODA</t>
  </si>
  <si>
    <t xml:space="preserve">Neto promjena gotovine </t>
  </si>
  <si>
    <t>D</t>
  </si>
  <si>
    <t>Neto promjena gotovine iz aktivnosti finansiranja</t>
  </si>
  <si>
    <t>Ostali odlivi po osnovu aktivnosti finansiranja</t>
  </si>
  <si>
    <t>Odlivi po osnovu kratkoročnih kredita</t>
  </si>
  <si>
    <t>Odlivi po osnovu dugoročnih kredita</t>
  </si>
  <si>
    <t>Odlivi po osnovu otkupa sopstvenih akcija</t>
  </si>
  <si>
    <t>Odliv iz aktivnosti finansiranja</t>
  </si>
  <si>
    <t>Ostali prilivi po osnovu aktivnosti finansiranja</t>
  </si>
  <si>
    <t>Priliv po osnovu kratkoročnih kredita</t>
  </si>
  <si>
    <t>Priliv po osnovu dugoročnih kredita</t>
  </si>
  <si>
    <t>Priliv po osnovu izvršenih uplata kapitala</t>
  </si>
  <si>
    <t>Prilivi iz aktivnosti finansiranja</t>
  </si>
  <si>
    <t>Novčani tokovi iz aktivnosti finansiranja</t>
  </si>
  <si>
    <t>C</t>
  </si>
  <si>
    <t>Neto promjena gotovine iz aktivnosti investiranja</t>
  </si>
  <si>
    <t>Ostali odlivi gotovine iz aktivnosti investiranja</t>
  </si>
  <si>
    <t>Odlivi za kupovinu nematerijalnih ulaganja i ostalih sredstava</t>
  </si>
  <si>
    <t>Odlivi po osnovu deponovanja i ulaganja kod banaka sa sjedištem u Crnoj Gori</t>
  </si>
  <si>
    <t>Odlivi po osnovu ulaganja u akcije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</si>
  <si>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</si>
  <si>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obveznice, odnosno druge dužničke hartije od vrijednosti kojima se trguje na organizovanom tržištu hartija od vrijednosti</t>
  </si>
  <si>
    <t>Odlivi po osnovu ulaganja u hartije od vrijednosti koje su izdate od strane Centralnih banaka i Vlada stranih zemalja</t>
  </si>
  <si>
    <t>Odlivi po osnovu ulaganja u hartije od vrijednosti koje su izdate od strane Crne Gore</t>
  </si>
  <si>
    <t>Odlivi gotovine iz aktivnosti investiranja</t>
  </si>
  <si>
    <t>Ostali prilivi iz aktivnosti investiranja</t>
  </si>
  <si>
    <t>Prilivi od zakupnina</t>
  </si>
  <si>
    <t>Prilivi od prodaje nematerijalnih ulaganja i osnovnih sredstava</t>
  </si>
  <si>
    <t>Prilivi od ulaganja u hartije od vrijednosti</t>
  </si>
  <si>
    <t>Prilivi od prodaje hartija od vrijednosti</t>
  </si>
  <si>
    <t xml:space="preserve">Prilivi gotovine iz aktivnosti investiranja </t>
  </si>
  <si>
    <t>Tokovi gotovine iz aktivnosti investiranja</t>
  </si>
  <si>
    <t>B</t>
  </si>
  <si>
    <t xml:space="preserve">Neto promjena gotovine iz poslovnih djelatnosti </t>
  </si>
  <si>
    <t>Odlivi po osnovu vanrednih rashoda</t>
  </si>
  <si>
    <t>Odlivi po osnovu drugih troškova poslovanja</t>
  </si>
  <si>
    <t>Odlivi po osnovu provizija (zastupnicima i posrednicima)</t>
  </si>
  <si>
    <t>Odlivi po osnovu zakupnina</t>
  </si>
  <si>
    <t>Odlivi po osnovu poreza, doprinosa i drugih dažbina</t>
  </si>
  <si>
    <t>Odlivi po osnovu bruto zarada, naknada zarada i drugih ličnih rashoda</t>
  </si>
  <si>
    <t>Odlivi po osnovu premija (saosiguranja, reosiguranja, kao i provizija po osnovu reosiguranja i saosiguranja)</t>
  </si>
  <si>
    <t>Odlivi po osnovu naknada šteta (iz osiguranja, saosiguranja i reosiguranja)</t>
  </si>
  <si>
    <t>Odliv gotovine iz poslovnih aktivnosti</t>
  </si>
  <si>
    <t>Prilivi po osnovu vanrednih rashoda</t>
  </si>
  <si>
    <t>Prilivi po osnovu ostalih poslovnih prihoda</t>
  </si>
  <si>
    <t xml:space="preserve">Prilivi od učešća u naknadi štete (saosiguranje i reosiguranje) </t>
  </si>
  <si>
    <t>Prilivi od premija (iz osiguranja, saosiguranja i reosiguranja)</t>
  </si>
  <si>
    <t>Priliv gotovine iz poslovnih aktivnosti</t>
  </si>
  <si>
    <t>Tokovi gotovine iz poslovnih aktivnosti</t>
  </si>
  <si>
    <t xml:space="preserve">A </t>
  </si>
  <si>
    <t>BILANS NOVČANIH TOKOVA</t>
  </si>
  <si>
    <t>Izvršni direktor:Darko Čabarkapa</t>
  </si>
  <si>
    <t xml:space="preserve">                                                                                                                                                                                                od 01.01. do 31.03.2015</t>
  </si>
  <si>
    <t>Datum, 20.04.2015.</t>
  </si>
  <si>
    <t>na dan 31.03.2015.god.</t>
  </si>
  <si>
    <t>od 01.01. do 31.03.2015. god.</t>
  </si>
  <si>
    <t>20.04.2015.</t>
  </si>
  <si>
    <t xml:space="preserve">od 01.01. do 31.03.2015. </t>
  </si>
  <si>
    <t>Stanje na dan 31. mart tekuće godine</t>
  </si>
</sst>
</file>

<file path=xl/styles.xml><?xml version="1.0" encoding="utf-8"?>
<styleSheet xmlns="http://schemas.openxmlformats.org/spreadsheetml/2006/main">
  <numFmts count="8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30"/>
      <name val="Arial"/>
      <family val="2"/>
    </font>
    <font>
      <b/>
      <sz val="9"/>
      <color indexed="30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i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499976634979"/>
      </right>
      <top style="thin">
        <color theme="3" tint="0.3999800086021423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8000860214233"/>
      </top>
      <bottom style="thin">
        <color theme="3" tint="0.3999499976634979"/>
      </bottom>
    </border>
    <border>
      <left style="thin"/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rgb="FF0070C0"/>
      </left>
      <right style="thin">
        <color theme="3" tint="0.3999499976634979"/>
      </right>
      <top style="thin">
        <color theme="3" tint="0.3999499976634979"/>
      </top>
      <bottom style="thin">
        <color rgb="FF0070C0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rgb="FF0070C0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499976634979"/>
      </top>
      <bottom style="thin">
        <color theme="3" tint="0.39998000860214233"/>
      </bottom>
    </border>
    <border>
      <left style="thin">
        <color theme="3" tint="0.39998000860214233"/>
      </left>
      <right/>
      <top style="thin">
        <color theme="3" tint="0.3999499976634979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/>
      <bottom style="thin">
        <color theme="3" tint="0.39998000860214233"/>
      </bottom>
    </border>
    <border>
      <left/>
      <right/>
      <top/>
      <bottom style="thin">
        <color theme="3" tint="0.39998000860214233"/>
      </bottom>
    </border>
    <border>
      <left/>
      <right/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/>
      <top style="thin">
        <color theme="3" tint="0.39998000860214233"/>
      </top>
      <bottom style="thin">
        <color theme="3" tint="0.39998000860214233"/>
      </bottom>
    </border>
    <border>
      <left/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0" fontId="48" fillId="0" borderId="0" xfId="0" applyFont="1" applyAlignment="1" applyProtection="1">
      <alignment/>
      <protection locked="0"/>
    </xf>
    <xf numFmtId="0" fontId="48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Border="1" applyAlignment="1" applyProtection="1">
      <alignment vertical="top" wrapText="1"/>
      <protection locked="0"/>
    </xf>
    <xf numFmtId="0" fontId="49" fillId="0" borderId="0" xfId="0" applyFont="1" applyBorder="1" applyAlignment="1">
      <alignment vertical="top" wrapText="1"/>
    </xf>
    <xf numFmtId="0" fontId="52" fillId="0" borderId="0" xfId="0" applyFont="1" applyAlignment="1">
      <alignment/>
    </xf>
    <xf numFmtId="0" fontId="48" fillId="0" borderId="0" xfId="0" applyFont="1" applyAlignment="1" applyProtection="1">
      <alignment/>
      <protection/>
    </xf>
    <xf numFmtId="49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 applyProtection="1">
      <alignment/>
      <protection locked="0"/>
    </xf>
    <xf numFmtId="0" fontId="48" fillId="0" borderId="10" xfId="0" applyFont="1" applyBorder="1" applyAlignment="1">
      <alignment wrapText="1"/>
    </xf>
    <xf numFmtId="49" fontId="48" fillId="0" borderId="10" xfId="0" applyNumberFormat="1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3" fontId="48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0" xfId="0" applyFont="1" applyAlignment="1" applyProtection="1">
      <alignment horizontal="center"/>
      <protection locked="0"/>
    </xf>
    <xf numFmtId="49" fontId="48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49" fontId="48" fillId="0" borderId="11" xfId="0" applyNumberFormat="1" applyFont="1" applyBorder="1" applyAlignment="1">
      <alignment horizontal="center" wrapText="1"/>
    </xf>
    <xf numFmtId="0" fontId="48" fillId="0" borderId="12" xfId="0" applyFont="1" applyBorder="1" applyAlignment="1">
      <alignment/>
    </xf>
    <xf numFmtId="0" fontId="48" fillId="0" borderId="12" xfId="0" applyFont="1" applyBorder="1" applyAlignment="1" applyProtection="1">
      <alignment/>
      <protection locked="0"/>
    </xf>
    <xf numFmtId="49" fontId="48" fillId="0" borderId="13" xfId="0" applyNumberFormat="1" applyFont="1" applyBorder="1" applyAlignment="1">
      <alignment horizontal="center"/>
    </xf>
    <xf numFmtId="0" fontId="48" fillId="0" borderId="14" xfId="0" applyFont="1" applyBorder="1" applyAlignment="1">
      <alignment/>
    </xf>
    <xf numFmtId="0" fontId="48" fillId="0" borderId="14" xfId="0" applyFont="1" applyBorder="1" applyAlignment="1" applyProtection="1">
      <alignment/>
      <protection locked="0"/>
    </xf>
    <xf numFmtId="49" fontId="48" fillId="0" borderId="15" xfId="0" applyNumberFormat="1" applyFont="1" applyBorder="1" applyAlignment="1">
      <alignment horizontal="center"/>
    </xf>
    <xf numFmtId="0" fontId="48" fillId="0" borderId="16" xfId="0" applyFont="1" applyBorder="1" applyAlignment="1" applyProtection="1">
      <alignment/>
      <protection locked="0"/>
    </xf>
    <xf numFmtId="0" fontId="48" fillId="0" borderId="0" xfId="0" applyFont="1" applyAlignment="1" applyProtection="1">
      <alignment wrapText="1"/>
      <protection locked="0"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3" fontId="0" fillId="0" borderId="14" xfId="0" applyNumberFormat="1" applyFont="1" applyBorder="1" applyAlignment="1" applyProtection="1">
      <alignment/>
      <protection locked="0"/>
    </xf>
    <xf numFmtId="3" fontId="46" fillId="0" borderId="16" xfId="0" applyNumberFormat="1" applyFont="1" applyBorder="1" applyAlignment="1" applyProtection="1">
      <alignment/>
      <protection locked="0"/>
    </xf>
    <xf numFmtId="3" fontId="14" fillId="0" borderId="10" xfId="0" applyNumberFormat="1" applyFont="1" applyBorder="1" applyAlignment="1" applyProtection="1">
      <alignment/>
      <protection locked="0"/>
    </xf>
    <xf numFmtId="3" fontId="15" fillId="0" borderId="10" xfId="0" applyNumberFormat="1" applyFont="1" applyBorder="1" applyAlignment="1" applyProtection="1">
      <alignment/>
      <protection locked="0"/>
    </xf>
    <xf numFmtId="3" fontId="15" fillId="33" borderId="10" xfId="0" applyNumberFormat="1" applyFont="1" applyFill="1" applyBorder="1" applyAlignment="1">
      <alignment/>
    </xf>
    <xf numFmtId="3" fontId="15" fillId="0" borderId="10" xfId="0" applyNumberFormat="1" applyFont="1" applyBorder="1" applyAlignment="1" applyProtection="1">
      <alignment/>
      <protection locked="0"/>
    </xf>
    <xf numFmtId="0" fontId="46" fillId="0" borderId="0" xfId="0" applyFont="1" applyAlignment="1">
      <alignment/>
    </xf>
    <xf numFmtId="3" fontId="14" fillId="0" borderId="10" xfId="0" applyNumberFormat="1" applyFont="1" applyBorder="1" applyAlignment="1" applyProtection="1">
      <alignment/>
      <protection locked="0"/>
    </xf>
    <xf numFmtId="0" fontId="54" fillId="0" borderId="16" xfId="0" applyFont="1" applyBorder="1" applyAlignment="1">
      <alignment/>
    </xf>
    <xf numFmtId="0" fontId="54" fillId="0" borderId="10" xfId="0" applyFont="1" applyBorder="1" applyAlignment="1">
      <alignment/>
    </xf>
    <xf numFmtId="3" fontId="14" fillId="0" borderId="10" xfId="0" applyNumberFormat="1" applyFont="1" applyFill="1" applyBorder="1" applyAlignment="1" applyProtection="1">
      <alignment/>
      <protection locked="0"/>
    </xf>
    <xf numFmtId="3" fontId="46" fillId="0" borderId="10" xfId="0" applyNumberFormat="1" applyFont="1" applyBorder="1" applyAlignment="1" applyProtection="1">
      <alignment/>
      <protection locked="0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17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3" fontId="14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/>
      <protection locked="0"/>
    </xf>
    <xf numFmtId="0" fontId="2" fillId="0" borderId="10" xfId="0" applyFont="1" applyBorder="1" applyAlignment="1">
      <alignment horizontal="center" wrapText="1"/>
    </xf>
    <xf numFmtId="3" fontId="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54" fillId="0" borderId="20" xfId="0" applyFont="1" applyBorder="1" applyAlignment="1">
      <alignment horizontal="center"/>
    </xf>
    <xf numFmtId="0" fontId="54" fillId="0" borderId="21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54" fillId="0" borderId="0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48" fillId="0" borderId="0" xfId="0" applyFon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6" fillId="0" borderId="10" xfId="0" applyFont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8" fillId="0" borderId="17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 applyProtection="1">
      <alignment horizontal="center"/>
      <protection/>
    </xf>
    <xf numFmtId="0" fontId="48" fillId="0" borderId="22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8" fillId="0" borderId="24" xfId="0" applyFont="1" applyFill="1" applyBorder="1" applyAlignment="1">
      <alignment horizontal="center" vertical="center"/>
    </xf>
    <xf numFmtId="0" fontId="54" fillId="0" borderId="0" xfId="0" applyFont="1" applyAlignment="1" applyProtection="1">
      <alignment horizontal="center"/>
      <protection locked="0"/>
    </xf>
    <xf numFmtId="0" fontId="54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7"/>
  <sheetViews>
    <sheetView zoomScalePageLayoutView="0" workbookViewId="0" topLeftCell="B10">
      <selection activeCell="C61" sqref="C61"/>
    </sheetView>
  </sheetViews>
  <sheetFormatPr defaultColWidth="9.140625" defaultRowHeight="15"/>
  <cols>
    <col min="3" max="3" width="53.8515625" style="0" customWidth="1"/>
    <col min="4" max="4" width="8.140625" style="0" bestFit="1" customWidth="1"/>
    <col min="5" max="5" width="19.421875" style="0" customWidth="1"/>
    <col min="6" max="6" width="23.140625" style="0" customWidth="1"/>
  </cols>
  <sheetData>
    <row r="1" spans="2:6" ht="15">
      <c r="B1" s="5" t="s">
        <v>292</v>
      </c>
      <c r="C1" s="5"/>
      <c r="D1" s="5"/>
      <c r="E1" s="5"/>
      <c r="F1" s="5"/>
    </row>
    <row r="2" spans="2:6" ht="15">
      <c r="B2" s="5" t="s">
        <v>293</v>
      </c>
      <c r="C2" s="5"/>
      <c r="D2" s="5"/>
      <c r="E2" s="5"/>
      <c r="F2" s="5"/>
    </row>
    <row r="3" spans="2:6" ht="15">
      <c r="B3" s="5" t="s">
        <v>294</v>
      </c>
      <c r="C3" s="5"/>
      <c r="D3" s="5"/>
      <c r="E3" s="5"/>
      <c r="F3" s="5"/>
    </row>
    <row r="4" spans="2:6" ht="15">
      <c r="B4" s="5" t="s">
        <v>295</v>
      </c>
      <c r="C4" s="5"/>
      <c r="D4" s="5"/>
      <c r="E4" s="5"/>
      <c r="F4" s="5"/>
    </row>
    <row r="5" spans="2:6" ht="15">
      <c r="B5" s="94" t="s">
        <v>356</v>
      </c>
      <c r="C5" s="94"/>
      <c r="D5" s="94"/>
      <c r="E5" s="94"/>
      <c r="F5" s="94"/>
    </row>
    <row r="6" spans="2:6" ht="15">
      <c r="B6" s="95" t="s">
        <v>361</v>
      </c>
      <c r="C6" s="95"/>
      <c r="D6" s="95"/>
      <c r="E6" s="95"/>
      <c r="F6" s="95"/>
    </row>
    <row r="7" spans="2:6" ht="15">
      <c r="B7" s="96"/>
      <c r="C7" s="96" t="s">
        <v>32</v>
      </c>
      <c r="D7" s="96" t="s">
        <v>33</v>
      </c>
      <c r="E7" s="96" t="s">
        <v>34</v>
      </c>
      <c r="F7" s="96"/>
    </row>
    <row r="8" spans="2:6" ht="15">
      <c r="B8" s="96"/>
      <c r="C8" s="96"/>
      <c r="D8" s="96"/>
      <c r="E8" s="91" t="s">
        <v>35</v>
      </c>
      <c r="F8" s="91" t="s">
        <v>36</v>
      </c>
    </row>
    <row r="9" spans="2:6" ht="15">
      <c r="B9" s="91"/>
      <c r="C9" s="91">
        <v>1</v>
      </c>
      <c r="D9" s="91">
        <v>2</v>
      </c>
      <c r="E9" s="82">
        <v>3</v>
      </c>
      <c r="F9" s="82">
        <v>4</v>
      </c>
    </row>
    <row r="10" spans="2:6" ht="15">
      <c r="B10" s="91" t="s">
        <v>355</v>
      </c>
      <c r="C10" s="2" t="s">
        <v>354</v>
      </c>
      <c r="D10" s="89"/>
      <c r="E10" s="88"/>
      <c r="F10" s="88"/>
    </row>
    <row r="11" spans="2:6" ht="15">
      <c r="B11" s="84">
        <v>1</v>
      </c>
      <c r="C11" s="83" t="s">
        <v>353</v>
      </c>
      <c r="D11" s="79"/>
      <c r="E11" s="64">
        <f>SUM(E12:E15)</f>
        <v>105820</v>
      </c>
      <c r="F11" s="64">
        <f>SUM(F12:F15)</f>
        <v>116630</v>
      </c>
    </row>
    <row r="12" spans="2:6" ht="15">
      <c r="B12" s="85"/>
      <c r="C12" s="3" t="s">
        <v>352</v>
      </c>
      <c r="D12" s="79"/>
      <c r="E12" s="62">
        <v>105338</v>
      </c>
      <c r="F12" s="62">
        <v>114797</v>
      </c>
    </row>
    <row r="13" spans="2:6" ht="15">
      <c r="B13" s="85"/>
      <c r="C13" s="81" t="s">
        <v>351</v>
      </c>
      <c r="D13" s="79"/>
      <c r="E13" s="62"/>
      <c r="F13" s="62"/>
    </row>
    <row r="14" spans="2:6" ht="15">
      <c r="B14" s="85"/>
      <c r="C14" s="81" t="s">
        <v>350</v>
      </c>
      <c r="D14" s="79"/>
      <c r="E14" s="62">
        <v>482</v>
      </c>
      <c r="F14" s="62">
        <v>1833</v>
      </c>
    </row>
    <row r="15" spans="2:6" ht="15">
      <c r="B15" s="85"/>
      <c r="C15" s="81" t="s">
        <v>349</v>
      </c>
      <c r="D15" s="79"/>
      <c r="E15" s="62"/>
      <c r="F15" s="62"/>
    </row>
    <row r="16" spans="2:6" ht="15">
      <c r="B16" s="84">
        <v>2</v>
      </c>
      <c r="C16" s="83" t="s">
        <v>348</v>
      </c>
      <c r="D16" s="79"/>
      <c r="E16" s="64">
        <f>SUM(E17:E24)</f>
        <v>125046</v>
      </c>
      <c r="F16" s="64">
        <f>SUM(F17:F24)</f>
        <v>120338</v>
      </c>
    </row>
    <row r="17" spans="2:6" ht="15">
      <c r="B17" s="87"/>
      <c r="C17" s="3" t="s">
        <v>347</v>
      </c>
      <c r="D17" s="79"/>
      <c r="E17" s="62">
        <v>35094</v>
      </c>
      <c r="F17" s="62">
        <v>5147</v>
      </c>
    </row>
    <row r="18" spans="2:6" ht="23.25">
      <c r="B18" s="87"/>
      <c r="C18" s="3" t="s">
        <v>346</v>
      </c>
      <c r="D18" s="79"/>
      <c r="E18" s="62"/>
      <c r="F18" s="62">
        <v>7101</v>
      </c>
    </row>
    <row r="19" spans="2:6" ht="15">
      <c r="B19" s="87"/>
      <c r="C19" s="3" t="s">
        <v>345</v>
      </c>
      <c r="D19" s="79"/>
      <c r="E19" s="62">
        <v>62274</v>
      </c>
      <c r="F19" s="62">
        <v>64354</v>
      </c>
    </row>
    <row r="20" spans="2:6" ht="15">
      <c r="B20" s="87"/>
      <c r="C20" s="3" t="s">
        <v>344</v>
      </c>
      <c r="D20" s="79"/>
      <c r="E20" s="62">
        <v>1118</v>
      </c>
      <c r="F20" s="62">
        <v>3442</v>
      </c>
    </row>
    <row r="21" spans="2:6" ht="15">
      <c r="B21" s="87"/>
      <c r="C21" s="3" t="s">
        <v>343</v>
      </c>
      <c r="D21" s="79"/>
      <c r="E21" s="62">
        <v>1071</v>
      </c>
      <c r="F21" s="62">
        <v>1071</v>
      </c>
    </row>
    <row r="22" spans="2:6" ht="15">
      <c r="B22" s="87"/>
      <c r="C22" s="3" t="s">
        <v>342</v>
      </c>
      <c r="D22" s="79"/>
      <c r="E22" s="62"/>
      <c r="F22" s="62"/>
    </row>
    <row r="23" spans="2:6" ht="15">
      <c r="B23" s="87"/>
      <c r="C23" s="3" t="s">
        <v>341</v>
      </c>
      <c r="D23" s="79"/>
      <c r="E23" s="62">
        <v>25489</v>
      </c>
      <c r="F23" s="62">
        <v>39223</v>
      </c>
    </row>
    <row r="24" spans="2:6" ht="15">
      <c r="B24" s="87"/>
      <c r="C24" s="3" t="s">
        <v>340</v>
      </c>
      <c r="D24" s="79"/>
      <c r="E24" s="62"/>
      <c r="F24" s="62"/>
    </row>
    <row r="25" spans="2:6" ht="15">
      <c r="B25" s="84">
        <v>3</v>
      </c>
      <c r="C25" s="83" t="s">
        <v>339</v>
      </c>
      <c r="D25" s="79"/>
      <c r="E25" s="64">
        <f>E11-E16</f>
        <v>-19226</v>
      </c>
      <c r="F25" s="64">
        <f>F11-F16</f>
        <v>-3708</v>
      </c>
    </row>
    <row r="26" spans="2:6" ht="15">
      <c r="B26" s="91" t="s">
        <v>338</v>
      </c>
      <c r="C26" s="2" t="s">
        <v>337</v>
      </c>
      <c r="D26" s="79"/>
      <c r="E26" s="62"/>
      <c r="F26" s="62"/>
    </row>
    <row r="27" spans="2:6" ht="15">
      <c r="B27" s="84">
        <v>1</v>
      </c>
      <c r="C27" s="83" t="s">
        <v>336</v>
      </c>
      <c r="D27" s="79"/>
      <c r="E27" s="64">
        <f>SUM(E28:E32)</f>
        <v>39902</v>
      </c>
      <c r="F27" s="64">
        <f>SUM(F28:F32)</f>
        <v>17251</v>
      </c>
    </row>
    <row r="28" spans="2:6" ht="15">
      <c r="B28" s="85"/>
      <c r="C28" s="81" t="s">
        <v>335</v>
      </c>
      <c r="D28" s="79"/>
      <c r="E28" s="62"/>
      <c r="F28" s="62"/>
    </row>
    <row r="29" spans="2:6" ht="15">
      <c r="B29" s="85"/>
      <c r="C29" s="81" t="s">
        <v>334</v>
      </c>
      <c r="D29" s="79"/>
      <c r="E29" s="62"/>
      <c r="F29" s="62"/>
    </row>
    <row r="30" spans="2:6" ht="15">
      <c r="B30" s="85"/>
      <c r="C30" s="81" t="s">
        <v>333</v>
      </c>
      <c r="D30" s="79"/>
      <c r="E30" s="62"/>
      <c r="F30" s="62"/>
    </row>
    <row r="31" spans="2:6" ht="15">
      <c r="B31" s="85"/>
      <c r="C31" s="3" t="s">
        <v>332</v>
      </c>
      <c r="D31" s="79"/>
      <c r="E31" s="62"/>
      <c r="F31" s="62"/>
    </row>
    <row r="32" spans="2:6" ht="15">
      <c r="B32" s="85"/>
      <c r="C32" s="3" t="s">
        <v>331</v>
      </c>
      <c r="D32" s="79"/>
      <c r="E32" s="62">
        <v>39902</v>
      </c>
      <c r="F32" s="62">
        <v>17251</v>
      </c>
    </row>
    <row r="33" spans="2:6" ht="15">
      <c r="B33" s="84">
        <v>2</v>
      </c>
      <c r="C33" s="83" t="s">
        <v>330</v>
      </c>
      <c r="D33" s="79"/>
      <c r="E33" s="64">
        <f>SUM(E34:E41)</f>
        <v>101648</v>
      </c>
      <c r="F33" s="64">
        <f>SUM(F34:F41)</f>
        <v>1589</v>
      </c>
    </row>
    <row r="34" spans="2:6" ht="23.25">
      <c r="B34" s="85"/>
      <c r="C34" s="3" t="s">
        <v>329</v>
      </c>
      <c r="D34" s="79"/>
      <c r="E34" s="62"/>
      <c r="F34" s="62"/>
    </row>
    <row r="35" spans="2:6" ht="23.25">
      <c r="B35" s="85"/>
      <c r="C35" s="3" t="s">
        <v>328</v>
      </c>
      <c r="D35" s="79"/>
      <c r="E35" s="62"/>
      <c r="F35" s="62"/>
    </row>
    <row r="36" spans="2:6" ht="23.25">
      <c r="B36" s="85"/>
      <c r="C36" s="3" t="s">
        <v>327</v>
      </c>
      <c r="D36" s="79"/>
      <c r="E36" s="62"/>
      <c r="F36" s="62"/>
    </row>
    <row r="37" spans="2:6" ht="34.5">
      <c r="B37" s="85"/>
      <c r="C37" s="3" t="s">
        <v>326</v>
      </c>
      <c r="D37" s="79"/>
      <c r="E37" s="62"/>
      <c r="F37" s="62"/>
    </row>
    <row r="38" spans="2:6" ht="23.25">
      <c r="B38" s="85"/>
      <c r="C38" s="3" t="s">
        <v>325</v>
      </c>
      <c r="D38" s="79"/>
      <c r="E38" s="62"/>
      <c r="F38" s="62"/>
    </row>
    <row r="39" spans="2:6" ht="23.25">
      <c r="B39" s="85"/>
      <c r="C39" s="3" t="s">
        <v>324</v>
      </c>
      <c r="D39" s="79"/>
      <c r="E39" s="62">
        <v>100500</v>
      </c>
      <c r="F39" s="62">
        <v>1589</v>
      </c>
    </row>
    <row r="40" spans="2:6" ht="15">
      <c r="B40" s="85"/>
      <c r="C40" s="3" t="s">
        <v>323</v>
      </c>
      <c r="D40" s="79"/>
      <c r="E40" s="62">
        <v>1148</v>
      </c>
      <c r="F40" s="62"/>
    </row>
    <row r="41" spans="2:6" ht="15">
      <c r="B41" s="85"/>
      <c r="C41" s="3" t="s">
        <v>322</v>
      </c>
      <c r="D41" s="79"/>
      <c r="E41" s="62"/>
      <c r="F41" s="62"/>
    </row>
    <row r="42" spans="2:6" ht="15">
      <c r="B42" s="84">
        <v>3</v>
      </c>
      <c r="C42" s="83" t="s">
        <v>321</v>
      </c>
      <c r="D42" s="79"/>
      <c r="E42" s="64">
        <f>E27-E33</f>
        <v>-61746</v>
      </c>
      <c r="F42" s="64">
        <f>F27-F33</f>
        <v>15662</v>
      </c>
    </row>
    <row r="43" spans="2:6" ht="15">
      <c r="B43" s="91" t="s">
        <v>320</v>
      </c>
      <c r="C43" s="2" t="s">
        <v>319</v>
      </c>
      <c r="D43" s="79"/>
      <c r="E43" s="62"/>
      <c r="F43" s="62"/>
    </row>
    <row r="44" spans="2:6" ht="15">
      <c r="B44" s="84">
        <v>1</v>
      </c>
      <c r="C44" s="83" t="s">
        <v>318</v>
      </c>
      <c r="D44" s="79"/>
      <c r="E44" s="64">
        <f>SUM(E45:E48)</f>
        <v>0</v>
      </c>
      <c r="F44" s="64">
        <f>SUM(F45:F48)</f>
        <v>0</v>
      </c>
    </row>
    <row r="45" spans="2:6" ht="15">
      <c r="B45" s="85"/>
      <c r="C45" s="3" t="s">
        <v>317</v>
      </c>
      <c r="D45" s="79"/>
      <c r="E45" s="62"/>
      <c r="F45" s="62"/>
    </row>
    <row r="46" spans="2:6" ht="15">
      <c r="B46" s="85"/>
      <c r="C46" s="3" t="s">
        <v>316</v>
      </c>
      <c r="D46" s="79"/>
      <c r="E46" s="62"/>
      <c r="F46" s="62"/>
    </row>
    <row r="47" spans="2:6" ht="15">
      <c r="B47" s="85"/>
      <c r="C47" s="3" t="s">
        <v>315</v>
      </c>
      <c r="D47" s="79"/>
      <c r="E47" s="62"/>
      <c r="F47" s="62"/>
    </row>
    <row r="48" spans="2:6" ht="15">
      <c r="B48" s="85"/>
      <c r="C48" s="3" t="s">
        <v>314</v>
      </c>
      <c r="D48" s="79"/>
      <c r="E48" s="62"/>
      <c r="F48" s="62"/>
    </row>
    <row r="49" spans="2:6" ht="15">
      <c r="B49" s="84">
        <v>2</v>
      </c>
      <c r="C49" s="86" t="s">
        <v>313</v>
      </c>
      <c r="D49" s="79"/>
      <c r="E49" s="68">
        <f>SUM(E50:E53)</f>
        <v>0</v>
      </c>
      <c r="F49" s="64">
        <f>SUM(F50:F53)</f>
        <v>0</v>
      </c>
    </row>
    <row r="50" spans="2:6" ht="15">
      <c r="B50" s="85"/>
      <c r="C50" s="3" t="s">
        <v>312</v>
      </c>
      <c r="D50" s="79"/>
      <c r="E50" s="62"/>
      <c r="F50" s="62"/>
    </row>
    <row r="51" spans="2:6" ht="15">
      <c r="B51" s="85"/>
      <c r="C51" s="3" t="s">
        <v>311</v>
      </c>
      <c r="D51" s="79"/>
      <c r="E51" s="62"/>
      <c r="F51" s="62"/>
    </row>
    <row r="52" spans="2:6" ht="15">
      <c r="B52" s="85"/>
      <c r="C52" s="3" t="s">
        <v>310</v>
      </c>
      <c r="D52" s="79"/>
      <c r="E52" s="62"/>
      <c r="F52" s="62"/>
    </row>
    <row r="53" spans="2:6" ht="15">
      <c r="B53" s="85"/>
      <c r="C53" s="3" t="s">
        <v>309</v>
      </c>
      <c r="D53" s="79"/>
      <c r="E53" s="62"/>
      <c r="F53" s="62"/>
    </row>
    <row r="54" spans="2:6" ht="15">
      <c r="B54" s="84">
        <v>3</v>
      </c>
      <c r="C54" s="83" t="s">
        <v>308</v>
      </c>
      <c r="D54" s="79"/>
      <c r="E54" s="64">
        <f>E44-E49</f>
        <v>0</v>
      </c>
      <c r="F54" s="64">
        <f>F44-F49</f>
        <v>0</v>
      </c>
    </row>
    <row r="55" spans="2:6" ht="15">
      <c r="B55" s="81"/>
      <c r="C55" s="81"/>
      <c r="D55" s="79"/>
      <c r="E55" s="62"/>
      <c r="F55" s="62"/>
    </row>
    <row r="56" spans="2:6" ht="15">
      <c r="B56" s="82" t="s">
        <v>307</v>
      </c>
      <c r="C56" s="80" t="s">
        <v>306</v>
      </c>
      <c r="D56" s="79"/>
      <c r="E56" s="64">
        <f>SUM(E25+E42+E54)</f>
        <v>-80972</v>
      </c>
      <c r="F56" s="64">
        <f>SUM(F25+F42+F54)</f>
        <v>11954</v>
      </c>
    </row>
    <row r="57" spans="2:6" ht="15">
      <c r="B57" s="81"/>
      <c r="C57" s="81"/>
      <c r="D57" s="79"/>
      <c r="E57" s="62"/>
      <c r="F57" s="62"/>
    </row>
    <row r="58" spans="2:6" ht="15">
      <c r="B58" s="81"/>
      <c r="C58" s="80" t="s">
        <v>305</v>
      </c>
      <c r="D58" s="79"/>
      <c r="E58" s="64">
        <v>14849</v>
      </c>
      <c r="F58" s="64">
        <v>39732</v>
      </c>
    </row>
    <row r="59" spans="2:6" ht="15">
      <c r="B59" s="81"/>
      <c r="C59" s="80" t="s">
        <v>304</v>
      </c>
      <c r="D59" s="79"/>
      <c r="E59" s="64">
        <v>95821</v>
      </c>
      <c r="F59" s="64">
        <v>27778</v>
      </c>
    </row>
    <row r="60" spans="2:6" ht="15">
      <c r="B60" s="78"/>
      <c r="C60" s="78"/>
      <c r="D60" s="78"/>
      <c r="E60" s="92"/>
      <c r="F60" s="78"/>
    </row>
    <row r="61" spans="2:6" ht="15">
      <c r="B61" s="74" t="s">
        <v>296</v>
      </c>
      <c r="C61" s="77"/>
      <c r="D61" s="74"/>
      <c r="E61" s="71"/>
      <c r="F61" s="71"/>
    </row>
    <row r="62" spans="2:6" ht="15">
      <c r="B62" s="74" t="s">
        <v>357</v>
      </c>
      <c r="C62" s="77"/>
      <c r="D62" s="74"/>
      <c r="E62" s="71"/>
      <c r="F62" s="71"/>
    </row>
    <row r="63" spans="2:6" ht="15">
      <c r="B63" s="76"/>
      <c r="C63" s="74"/>
      <c r="D63" s="74"/>
      <c r="E63" s="71"/>
      <c r="F63" s="71"/>
    </row>
    <row r="64" spans="2:6" ht="15">
      <c r="B64" s="75" t="s">
        <v>297</v>
      </c>
      <c r="C64" s="74"/>
      <c r="D64" s="74"/>
      <c r="E64" s="71"/>
      <c r="F64" s="71"/>
    </row>
    <row r="65" spans="2:6" ht="15">
      <c r="B65" s="73" t="s">
        <v>303</v>
      </c>
      <c r="C65" s="73" t="s">
        <v>362</v>
      </c>
      <c r="D65" s="72"/>
      <c r="E65" s="71"/>
      <c r="F65" s="71"/>
    </row>
    <row r="66" spans="2:6" ht="15">
      <c r="B66" s="70"/>
      <c r="C66" s="70"/>
      <c r="D66" s="70"/>
      <c r="E66" s="70"/>
      <c r="F66" s="70"/>
    </row>
    <row r="67" spans="2:6" ht="15">
      <c r="B67" s="69"/>
      <c r="C67" s="69"/>
      <c r="D67" s="69"/>
      <c r="E67" s="69"/>
      <c r="F67" s="69"/>
    </row>
  </sheetData>
  <sheetProtection/>
  <mergeCells count="6">
    <mergeCell ref="B5:F5"/>
    <mergeCell ref="B6:F6"/>
    <mergeCell ref="B7:B8"/>
    <mergeCell ref="C7:C8"/>
    <mergeCell ref="D7:D8"/>
    <mergeCell ref="E7:F7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28">
      <selection activeCell="K35" sqref="K35"/>
    </sheetView>
  </sheetViews>
  <sheetFormatPr defaultColWidth="9.140625" defaultRowHeight="15"/>
  <cols>
    <col min="1" max="1" width="19.57421875" style="0" customWidth="1"/>
    <col min="2" max="2" width="9.140625" style="0" customWidth="1"/>
    <col min="3" max="3" width="10.140625" style="0" customWidth="1"/>
    <col min="4" max="4" width="11.00390625" style="0" customWidth="1"/>
    <col min="5" max="5" width="11.421875" style="0" customWidth="1"/>
    <col min="6" max="6" width="9.28125" style="0" customWidth="1"/>
    <col min="7" max="7" width="9.00390625" style="0" customWidth="1"/>
    <col min="8" max="8" width="8.421875" style="0" customWidth="1"/>
    <col min="9" max="9" width="11.57421875" style="0" customWidth="1"/>
    <col min="10" max="10" width="13.140625" style="0" customWidth="1"/>
    <col min="11" max="11" width="24.7109375" style="0" customWidth="1"/>
  </cols>
  <sheetData>
    <row r="1" spans="1:3" s="6" customFormat="1" ht="12">
      <c r="A1" s="5" t="s">
        <v>292</v>
      </c>
      <c r="B1" s="5"/>
      <c r="C1" s="5"/>
    </row>
    <row r="2" spans="1:3" s="6" customFormat="1" ht="12">
      <c r="A2" s="5" t="s">
        <v>293</v>
      </c>
      <c r="B2" s="5"/>
      <c r="C2" s="5"/>
    </row>
    <row r="3" spans="1:3" s="6" customFormat="1" ht="12">
      <c r="A3" s="5" t="s">
        <v>294</v>
      </c>
      <c r="B3" s="5"/>
      <c r="C3" s="5"/>
    </row>
    <row r="4" spans="1:3" s="6" customFormat="1" ht="12">
      <c r="A4" s="5" t="s">
        <v>295</v>
      </c>
      <c r="B4" s="5"/>
      <c r="C4" s="5"/>
    </row>
    <row r="5" spans="1:3" s="6" customFormat="1" ht="12">
      <c r="A5" s="5"/>
      <c r="B5" s="5"/>
      <c r="C5" s="5"/>
    </row>
    <row r="6" spans="1:3" s="6" customFormat="1" ht="12">
      <c r="A6" s="5"/>
      <c r="B6" s="5"/>
      <c r="C6" s="5"/>
    </row>
    <row r="7" spans="1:11" s="6" customFormat="1" ht="12">
      <c r="A7" s="97" t="s">
        <v>3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s="6" customFormat="1" ht="12">
      <c r="A8" s="98" t="s">
        <v>358</v>
      </c>
      <c r="B8" s="98"/>
      <c r="C8" s="98"/>
      <c r="D8" s="98"/>
      <c r="E8" s="98"/>
      <c r="F8" s="98"/>
      <c r="G8" s="98"/>
      <c r="H8" s="98"/>
      <c r="I8" s="98"/>
      <c r="J8" s="98"/>
      <c r="K8" s="98"/>
    </row>
    <row r="9" spans="1:11" ht="57.75" customHeight="1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" t="s">
        <v>11</v>
      </c>
      <c r="I9" s="1" t="s">
        <v>12</v>
      </c>
      <c r="J9" s="1" t="s">
        <v>13</v>
      </c>
      <c r="K9" s="1" t="s">
        <v>14</v>
      </c>
    </row>
    <row r="10" spans="1:11" ht="23.25">
      <c r="A10" s="2" t="s">
        <v>15</v>
      </c>
      <c r="B10" s="59">
        <v>3100150</v>
      </c>
      <c r="C10" s="59"/>
      <c r="D10" s="59"/>
      <c r="E10" s="59"/>
      <c r="F10" s="59"/>
      <c r="G10" s="59"/>
      <c r="H10" s="59"/>
      <c r="I10" s="59"/>
      <c r="J10" s="59">
        <v>-2043829</v>
      </c>
      <c r="K10" s="59">
        <f>B10+J10</f>
        <v>1056321</v>
      </c>
    </row>
    <row r="11" spans="1:11" ht="23.25">
      <c r="A11" s="3" t="s">
        <v>16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1" ht="23.25">
      <c r="A12" s="3" t="s">
        <v>17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34.5">
      <c r="A13" s="3" t="s">
        <v>18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1" ht="34.5">
      <c r="A14" s="3" t="s">
        <v>19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5" spans="1:11" ht="34.5">
      <c r="A15" s="3" t="s">
        <v>20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spans="1:11" ht="34.5">
      <c r="A16" s="3" t="s">
        <v>21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1" ht="23.25">
      <c r="A17" s="3" t="s">
        <v>22</v>
      </c>
      <c r="B17" s="60"/>
      <c r="C17" s="60"/>
      <c r="D17" s="60"/>
      <c r="E17" s="60"/>
      <c r="F17" s="60"/>
      <c r="G17" s="60"/>
      <c r="H17" s="60"/>
      <c r="I17" s="60"/>
      <c r="J17" s="60">
        <v>-189605</v>
      </c>
      <c r="K17" s="60">
        <f>B17+J17</f>
        <v>-189605</v>
      </c>
    </row>
    <row r="18" spans="1:11" ht="23.25">
      <c r="A18" s="3" t="s">
        <v>23</v>
      </c>
      <c r="B18" s="60">
        <v>500000</v>
      </c>
      <c r="C18" s="60"/>
      <c r="D18" s="60"/>
      <c r="E18" s="60"/>
      <c r="F18" s="60"/>
      <c r="G18" s="60"/>
      <c r="H18" s="60"/>
      <c r="I18" s="60"/>
      <c r="J18" s="60"/>
      <c r="K18" s="60">
        <v>500000</v>
      </c>
    </row>
    <row r="19" spans="1:11" ht="15">
      <c r="A19" s="3" t="s">
        <v>24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</row>
    <row r="20" spans="1:11" ht="15">
      <c r="A20" s="3" t="s">
        <v>25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</row>
    <row r="21" spans="1:11" ht="23.25">
      <c r="A21" s="2" t="s">
        <v>26</v>
      </c>
      <c r="B21" s="64">
        <f>SUM(B10:B20)</f>
        <v>3600150</v>
      </c>
      <c r="C21" s="64"/>
      <c r="D21" s="64"/>
      <c r="E21" s="64"/>
      <c r="F21" s="64"/>
      <c r="G21" s="64"/>
      <c r="H21" s="64"/>
      <c r="I21" s="64"/>
      <c r="J21" s="64">
        <f>SUM(J10:J20)</f>
        <v>-2233434</v>
      </c>
      <c r="K21" s="64">
        <f>SUM(K10:K20)</f>
        <v>1366716</v>
      </c>
    </row>
    <row r="22" spans="1:11" ht="15">
      <c r="A22" s="4"/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ht="15">
      <c r="A23" s="4"/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ht="23.25">
      <c r="A24" s="2" t="s">
        <v>27</v>
      </c>
      <c r="B24" s="64">
        <f>B21</f>
        <v>3600150</v>
      </c>
      <c r="C24" s="64">
        <f>C21</f>
        <v>0</v>
      </c>
      <c r="D24" s="64"/>
      <c r="E24" s="64"/>
      <c r="F24" s="64"/>
      <c r="G24" s="64"/>
      <c r="H24" s="64"/>
      <c r="I24" s="64"/>
      <c r="J24" s="64">
        <f>J21</f>
        <v>-2233434</v>
      </c>
      <c r="K24" s="64">
        <f>K21</f>
        <v>1366716</v>
      </c>
    </row>
    <row r="25" spans="1:11" ht="23.25">
      <c r="A25" s="3" t="s">
        <v>28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1" ht="23.25">
      <c r="A26" s="3" t="s">
        <v>17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1" ht="34.5">
      <c r="A27" s="3" t="s">
        <v>18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</row>
    <row r="28" spans="1:11" ht="34.5">
      <c r="A28" s="3" t="s">
        <v>29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</row>
    <row r="29" spans="1:11" ht="34.5">
      <c r="A29" s="3" t="s">
        <v>20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1" ht="34.5">
      <c r="A30" s="3" t="s">
        <v>30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</row>
    <row r="31" spans="1:11" ht="60" customHeight="1">
      <c r="A31" s="3" t="s">
        <v>31</v>
      </c>
      <c r="B31" s="60"/>
      <c r="C31" s="60"/>
      <c r="D31" s="60"/>
      <c r="E31" s="60"/>
      <c r="F31" s="60"/>
      <c r="G31" s="60"/>
      <c r="H31" s="60"/>
      <c r="I31" s="60"/>
      <c r="J31" s="60">
        <v>-6209</v>
      </c>
      <c r="K31" s="64">
        <f>B31+J31</f>
        <v>-6209</v>
      </c>
    </row>
    <row r="32" spans="1:11" ht="23.25">
      <c r="A32" s="3" t="s">
        <v>23</v>
      </c>
      <c r="B32" s="60"/>
      <c r="C32" s="60"/>
      <c r="D32" s="60"/>
      <c r="E32" s="60"/>
      <c r="F32" s="60"/>
      <c r="G32" s="60"/>
      <c r="H32" s="60"/>
      <c r="I32" s="60"/>
      <c r="J32" s="60"/>
      <c r="K32" s="64">
        <f>SUM(B32:J32)</f>
        <v>0</v>
      </c>
    </row>
    <row r="33" spans="1:11" ht="15">
      <c r="A33" s="3" t="s">
        <v>24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</row>
    <row r="34" spans="1:11" ht="15">
      <c r="A34" s="3" t="s">
        <v>25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</row>
    <row r="35" spans="1:11" ht="23.25">
      <c r="A35" s="2" t="s">
        <v>364</v>
      </c>
      <c r="B35" s="64">
        <f>SUM(B24:B34)</f>
        <v>3600150</v>
      </c>
      <c r="C35" s="64"/>
      <c r="D35" s="64"/>
      <c r="E35" s="64"/>
      <c r="F35" s="64"/>
      <c r="G35" s="64"/>
      <c r="H35" s="64"/>
      <c r="I35" s="64"/>
      <c r="J35" s="64">
        <f>SUM(J24:J34)</f>
        <v>-2239643</v>
      </c>
      <c r="K35" s="64">
        <f>B35+J35</f>
        <v>1360507</v>
      </c>
    </row>
    <row r="37" spans="1:4" ht="15">
      <c r="A37" s="99" t="s">
        <v>296</v>
      </c>
      <c r="B37" s="99"/>
      <c r="C37" s="99"/>
      <c r="D37" s="99"/>
    </row>
    <row r="38" spans="1:9" ht="15" customHeight="1">
      <c r="A38" s="74" t="s">
        <v>357</v>
      </c>
      <c r="B38" s="77"/>
      <c r="C38" s="74"/>
      <c r="D38" s="77"/>
      <c r="I38" s="63"/>
    </row>
    <row r="39" ht="15">
      <c r="A39" s="5"/>
    </row>
    <row r="40" ht="15">
      <c r="A40" s="5" t="s">
        <v>302</v>
      </c>
    </row>
    <row r="41" spans="1:2" ht="15">
      <c r="A41" s="100" t="s">
        <v>359</v>
      </c>
      <c r="B41" s="100"/>
    </row>
  </sheetData>
  <sheetProtection/>
  <mergeCells count="4">
    <mergeCell ref="A7:K7"/>
    <mergeCell ref="A8:K8"/>
    <mergeCell ref="A37:D37"/>
    <mergeCell ref="A41:B4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124"/>
  <sheetViews>
    <sheetView tabSelected="1" zoomScalePageLayoutView="0" workbookViewId="0" topLeftCell="B1">
      <selection activeCell="J11" sqref="J11"/>
    </sheetView>
  </sheetViews>
  <sheetFormatPr defaultColWidth="9.140625" defaultRowHeight="15"/>
  <cols>
    <col min="2" max="2" width="17.57421875" style="0" customWidth="1"/>
    <col min="3" max="3" width="57.28125" style="0" customWidth="1"/>
    <col min="4" max="5" width="11.8515625" style="0" customWidth="1"/>
    <col min="6" max="6" width="11.28125" style="0" customWidth="1"/>
  </cols>
  <sheetData>
    <row r="1" spans="2:6" ht="15">
      <c r="B1" s="5" t="s">
        <v>292</v>
      </c>
      <c r="C1" s="5"/>
      <c r="D1" s="6"/>
      <c r="E1" s="6"/>
      <c r="F1" s="6"/>
    </row>
    <row r="2" spans="2:6" ht="15">
      <c r="B2" s="5" t="s">
        <v>0</v>
      </c>
      <c r="C2" s="5" t="s">
        <v>298</v>
      </c>
      <c r="D2" s="6"/>
      <c r="E2" s="6"/>
      <c r="F2" s="6"/>
    </row>
    <row r="3" spans="2:6" ht="15">
      <c r="B3" s="5" t="s">
        <v>1</v>
      </c>
      <c r="C3" s="5" t="s">
        <v>299</v>
      </c>
      <c r="D3" s="6"/>
      <c r="E3" s="6"/>
      <c r="F3" s="6"/>
    </row>
    <row r="4" spans="2:6" ht="15">
      <c r="B4" s="5" t="s">
        <v>2</v>
      </c>
      <c r="C4" s="5" t="s">
        <v>300</v>
      </c>
      <c r="D4" s="6"/>
      <c r="E4" s="6"/>
      <c r="F4" s="6"/>
    </row>
    <row r="5" spans="2:6" ht="15">
      <c r="B5" s="97" t="s">
        <v>37</v>
      </c>
      <c r="C5" s="97"/>
      <c r="D5" s="97"/>
      <c r="E5" s="97"/>
      <c r="F5" s="97"/>
    </row>
    <row r="6" spans="2:6" ht="15">
      <c r="B6" s="98" t="s">
        <v>363</v>
      </c>
      <c r="C6" s="98"/>
      <c r="D6" s="98"/>
      <c r="E6" s="98"/>
      <c r="F6" s="98"/>
    </row>
    <row r="7" spans="2:6" ht="15">
      <c r="B7" s="102" t="s">
        <v>38</v>
      </c>
      <c r="C7" s="102"/>
      <c r="D7" s="102" t="s">
        <v>33</v>
      </c>
      <c r="E7" s="103" t="s">
        <v>34</v>
      </c>
      <c r="F7" s="104"/>
    </row>
    <row r="8" spans="2:6" ht="24.75">
      <c r="B8" s="102"/>
      <c r="C8" s="102"/>
      <c r="D8" s="102"/>
      <c r="E8" s="50" t="s">
        <v>35</v>
      </c>
      <c r="F8" s="50" t="s">
        <v>36</v>
      </c>
    </row>
    <row r="9" spans="2:6" ht="15">
      <c r="B9" s="7">
        <v>1</v>
      </c>
      <c r="C9" s="7">
        <v>2</v>
      </c>
      <c r="D9" s="8">
        <v>3</v>
      </c>
      <c r="E9" s="51">
        <v>4</v>
      </c>
      <c r="F9" s="51">
        <v>5</v>
      </c>
    </row>
    <row r="10" spans="2:6" ht="15">
      <c r="B10" s="9"/>
      <c r="C10" s="10" t="s">
        <v>39</v>
      </c>
      <c r="D10" s="11"/>
      <c r="E10" s="64">
        <f>E11+E20</f>
        <v>87493</v>
      </c>
      <c r="F10" s="64">
        <f>F11+F20</f>
        <v>90368</v>
      </c>
    </row>
    <row r="11" spans="2:6" ht="15">
      <c r="B11" s="9"/>
      <c r="C11" s="10" t="s">
        <v>40</v>
      </c>
      <c r="D11" s="11"/>
      <c r="E11" s="64">
        <f>SUM(E12:E19)</f>
        <v>71321</v>
      </c>
      <c r="F11" s="64">
        <f>SUM(F12:F19)</f>
        <v>90368</v>
      </c>
    </row>
    <row r="12" spans="2:6" ht="15">
      <c r="B12" s="9">
        <v>750</v>
      </c>
      <c r="C12" s="12" t="s">
        <v>41</v>
      </c>
      <c r="D12" s="11"/>
      <c r="E12" s="62">
        <v>108448</v>
      </c>
      <c r="F12" s="62">
        <v>118746</v>
      </c>
    </row>
    <row r="13" spans="2:6" ht="15">
      <c r="B13" s="9">
        <v>752</v>
      </c>
      <c r="C13" s="12" t="s">
        <v>42</v>
      </c>
      <c r="D13" s="11"/>
      <c r="E13" s="62"/>
      <c r="F13" s="62"/>
    </row>
    <row r="14" spans="2:6" ht="15">
      <c r="B14" s="9">
        <v>753</v>
      </c>
      <c r="C14" s="12" t="s">
        <v>43</v>
      </c>
      <c r="D14" s="11"/>
      <c r="E14" s="62"/>
      <c r="F14" s="62"/>
    </row>
    <row r="15" spans="2:6" ht="15">
      <c r="B15" s="9">
        <v>754</v>
      </c>
      <c r="C15" s="12" t="s">
        <v>44</v>
      </c>
      <c r="D15" s="11"/>
      <c r="E15" s="62"/>
      <c r="F15" s="62"/>
    </row>
    <row r="16" spans="2:6" ht="24.75">
      <c r="B16" s="9">
        <v>755</v>
      </c>
      <c r="C16" s="12" t="s">
        <v>45</v>
      </c>
      <c r="D16" s="11"/>
      <c r="E16" s="62">
        <v>-19486</v>
      </c>
      <c r="F16" s="62">
        <v>-16000</v>
      </c>
    </row>
    <row r="17" spans="2:6" ht="15">
      <c r="B17" s="9">
        <v>756</v>
      </c>
      <c r="C17" s="12" t="s">
        <v>46</v>
      </c>
      <c r="D17" s="11"/>
      <c r="E17" s="62">
        <v>-25943</v>
      </c>
      <c r="F17" s="62">
        <v>-18203</v>
      </c>
    </row>
    <row r="18" spans="2:6" ht="15">
      <c r="B18" s="9">
        <v>757</v>
      </c>
      <c r="C18" s="12" t="s">
        <v>47</v>
      </c>
      <c r="D18" s="11"/>
      <c r="E18" s="62"/>
      <c r="F18" s="62"/>
    </row>
    <row r="19" spans="2:6" ht="15">
      <c r="B19" s="9">
        <v>758</v>
      </c>
      <c r="C19" s="12" t="s">
        <v>48</v>
      </c>
      <c r="D19" s="11"/>
      <c r="E19" s="62">
        <v>8302</v>
      </c>
      <c r="F19" s="62">
        <v>5825</v>
      </c>
    </row>
    <row r="20" spans="2:6" ht="15">
      <c r="B20" s="9"/>
      <c r="C20" s="10" t="s">
        <v>49</v>
      </c>
      <c r="D20" s="11"/>
      <c r="E20" s="64">
        <f>SUM(E21:E24)</f>
        <v>16172</v>
      </c>
      <c r="F20" s="64">
        <f>SUM(F21:F24)</f>
        <v>0</v>
      </c>
    </row>
    <row r="21" spans="2:6" ht="15">
      <c r="B21" s="9">
        <v>760</v>
      </c>
      <c r="C21" s="12" t="s">
        <v>50</v>
      </c>
      <c r="D21" s="11"/>
      <c r="E21" s="62"/>
      <c r="F21" s="62"/>
    </row>
    <row r="22" spans="2:6" ht="15">
      <c r="B22" s="9">
        <v>764</v>
      </c>
      <c r="C22" s="12" t="s">
        <v>51</v>
      </c>
      <c r="D22" s="11"/>
      <c r="E22" s="62">
        <v>16022</v>
      </c>
      <c r="F22" s="62"/>
    </row>
    <row r="23" spans="2:6" ht="15">
      <c r="B23" s="9">
        <v>768</v>
      </c>
      <c r="C23" s="12" t="s">
        <v>52</v>
      </c>
      <c r="D23" s="11"/>
      <c r="E23" s="62"/>
      <c r="F23" s="62"/>
    </row>
    <row r="24" spans="2:6" ht="15">
      <c r="B24" s="9">
        <v>769</v>
      </c>
      <c r="C24" s="12" t="s">
        <v>53</v>
      </c>
      <c r="D24" s="11"/>
      <c r="E24" s="62">
        <v>150</v>
      </c>
      <c r="F24" s="62"/>
    </row>
    <row r="25" spans="2:6" ht="15">
      <c r="B25" s="9"/>
      <c r="C25" s="10" t="s">
        <v>54</v>
      </c>
      <c r="D25" s="11"/>
      <c r="E25" s="64">
        <f>E26+E37+E43</f>
        <v>28122</v>
      </c>
      <c r="F25" s="64">
        <f>F26+F37+F43</f>
        <v>38981</v>
      </c>
    </row>
    <row r="26" spans="2:6" ht="15">
      <c r="B26" s="9"/>
      <c r="C26" s="10" t="s">
        <v>55</v>
      </c>
      <c r="D26" s="11"/>
      <c r="E26" s="64">
        <f>SUM(E27:E36)</f>
        <v>17250</v>
      </c>
      <c r="F26" s="64">
        <f>SUM(F27:F36)</f>
        <v>9277</v>
      </c>
    </row>
    <row r="27" spans="2:6" ht="15">
      <c r="B27" s="9">
        <v>400</v>
      </c>
      <c r="C27" s="12" t="s">
        <v>56</v>
      </c>
      <c r="D27" s="11"/>
      <c r="E27" s="62">
        <v>35094</v>
      </c>
      <c r="F27" s="62">
        <v>5147</v>
      </c>
    </row>
    <row r="28" spans="2:6" ht="15">
      <c r="B28" s="9"/>
      <c r="C28" s="12" t="s">
        <v>57</v>
      </c>
      <c r="D28" s="11"/>
      <c r="E28" s="62">
        <v>889</v>
      </c>
      <c r="F28" s="62">
        <v>882</v>
      </c>
    </row>
    <row r="29" spans="2:6" ht="15">
      <c r="B29" s="9">
        <v>402</v>
      </c>
      <c r="C29" s="12" t="s">
        <v>58</v>
      </c>
      <c r="D29" s="11"/>
      <c r="E29" s="62"/>
      <c r="F29" s="62"/>
    </row>
    <row r="30" spans="2:6" ht="24.75">
      <c r="B30" s="9">
        <v>403</v>
      </c>
      <c r="C30" s="12" t="s">
        <v>59</v>
      </c>
      <c r="D30" s="11"/>
      <c r="E30" s="62"/>
      <c r="F30" s="62"/>
    </row>
    <row r="31" spans="2:6" ht="24.75">
      <c r="B31" s="9">
        <v>404</v>
      </c>
      <c r="C31" s="12" t="s">
        <v>60</v>
      </c>
      <c r="D31" s="11"/>
      <c r="E31" s="62">
        <v>-17547</v>
      </c>
      <c r="F31" s="62">
        <v>-2573</v>
      </c>
    </row>
    <row r="32" spans="2:10" ht="15">
      <c r="B32" s="9">
        <v>405</v>
      </c>
      <c r="C32" s="12" t="s">
        <v>61</v>
      </c>
      <c r="D32" s="11"/>
      <c r="E32" s="62">
        <v>366</v>
      </c>
      <c r="F32" s="62">
        <v>9782</v>
      </c>
      <c r="I32" s="48"/>
      <c r="J32" s="48"/>
    </row>
    <row r="33" spans="2:10" ht="24.75">
      <c r="B33" s="9">
        <v>406</v>
      </c>
      <c r="C33" s="12" t="s">
        <v>62</v>
      </c>
      <c r="D33" s="11"/>
      <c r="E33" s="62">
        <v>-180</v>
      </c>
      <c r="F33" s="62">
        <v>-3802</v>
      </c>
      <c r="I33" s="48"/>
      <c r="J33" s="48"/>
    </row>
    <row r="34" spans="2:10" ht="15">
      <c r="B34" s="9">
        <v>407</v>
      </c>
      <c r="C34" s="12" t="s">
        <v>63</v>
      </c>
      <c r="D34" s="11"/>
      <c r="E34" s="62">
        <v>-2414</v>
      </c>
      <c r="F34" s="62">
        <v>-872</v>
      </c>
      <c r="I34" s="48"/>
      <c r="J34" s="48"/>
    </row>
    <row r="35" spans="2:10" ht="24.75">
      <c r="B35" s="9">
        <v>408</v>
      </c>
      <c r="C35" s="12" t="s">
        <v>64</v>
      </c>
      <c r="D35" s="11"/>
      <c r="E35" s="62">
        <v>1042</v>
      </c>
      <c r="F35" s="62">
        <v>713</v>
      </c>
      <c r="I35" s="48"/>
      <c r="J35" s="48"/>
    </row>
    <row r="36" spans="2:10" ht="15">
      <c r="B36" s="9">
        <v>409</v>
      </c>
      <c r="C36" s="12" t="s">
        <v>65</v>
      </c>
      <c r="D36" s="11"/>
      <c r="E36" s="62"/>
      <c r="F36" s="62"/>
      <c r="I36" s="48"/>
      <c r="J36" s="48"/>
    </row>
    <row r="37" spans="2:10" ht="15">
      <c r="B37" s="9"/>
      <c r="C37" s="10" t="s">
        <v>66</v>
      </c>
      <c r="D37" s="11"/>
      <c r="E37" s="64">
        <f>SUM(E38:E42)</f>
        <v>7630</v>
      </c>
      <c r="F37" s="64">
        <f>SUM(F38:F42)</f>
        <v>28352</v>
      </c>
      <c r="I37" s="48"/>
      <c r="J37" s="48"/>
    </row>
    <row r="38" spans="2:10" ht="15">
      <c r="B38" s="9" t="s">
        <v>67</v>
      </c>
      <c r="C38" s="12" t="s">
        <v>68</v>
      </c>
      <c r="D38" s="11"/>
      <c r="E38" s="62"/>
      <c r="F38" s="62"/>
      <c r="I38" s="48"/>
      <c r="J38" s="48"/>
    </row>
    <row r="39" spans="2:10" ht="15">
      <c r="B39" s="9" t="s">
        <v>69</v>
      </c>
      <c r="C39" s="12" t="s">
        <v>70</v>
      </c>
      <c r="D39" s="11"/>
      <c r="E39" s="62">
        <v>2670</v>
      </c>
      <c r="F39" s="62">
        <v>3400</v>
      </c>
      <c r="I39" s="48"/>
      <c r="J39" s="48"/>
    </row>
    <row r="40" spans="2:10" ht="15">
      <c r="B40" s="9">
        <v>415</v>
      </c>
      <c r="C40" s="12" t="s">
        <v>71</v>
      </c>
      <c r="D40" s="11"/>
      <c r="E40" s="62"/>
      <c r="F40" s="62"/>
      <c r="I40" s="48"/>
      <c r="J40" s="48"/>
    </row>
    <row r="41" spans="2:10" ht="15">
      <c r="B41" s="9">
        <v>416.417</v>
      </c>
      <c r="C41" s="12" t="s">
        <v>72</v>
      </c>
      <c r="D41" s="11"/>
      <c r="E41" s="62">
        <v>4960</v>
      </c>
      <c r="F41" s="62">
        <v>24952</v>
      </c>
      <c r="J41" s="48"/>
    </row>
    <row r="42" spans="2:10" ht="15">
      <c r="B42" s="9">
        <v>418.419</v>
      </c>
      <c r="C42" s="12" t="s">
        <v>73</v>
      </c>
      <c r="D42" s="11"/>
      <c r="E42" s="62"/>
      <c r="F42" s="62"/>
      <c r="J42" s="48"/>
    </row>
    <row r="43" spans="2:10" ht="15">
      <c r="B43" s="9"/>
      <c r="C43" s="10" t="s">
        <v>74</v>
      </c>
      <c r="D43" s="11"/>
      <c r="E43" s="64">
        <f>SUM(E44:E52)</f>
        <v>3242</v>
      </c>
      <c r="F43" s="64">
        <f>SUM(F44:F52)</f>
        <v>1352</v>
      </c>
      <c r="J43" s="48"/>
    </row>
    <row r="44" spans="2:10" ht="15">
      <c r="B44" s="9">
        <v>420</v>
      </c>
      <c r="C44" s="12" t="s">
        <v>75</v>
      </c>
      <c r="D44" s="11"/>
      <c r="E44" s="62"/>
      <c r="F44" s="62"/>
      <c r="J44" s="48"/>
    </row>
    <row r="45" spans="2:10" ht="15">
      <c r="B45" s="9">
        <v>421</v>
      </c>
      <c r="C45" s="12" t="s">
        <v>76</v>
      </c>
      <c r="D45" s="11"/>
      <c r="E45" s="62"/>
      <c r="F45" s="62"/>
      <c r="J45" s="48"/>
    </row>
    <row r="46" spans="2:10" ht="15">
      <c r="B46" s="9">
        <v>422</v>
      </c>
      <c r="C46" s="12" t="s">
        <v>77</v>
      </c>
      <c r="D46" s="11"/>
      <c r="E46" s="62"/>
      <c r="F46" s="62"/>
      <c r="J46" s="48"/>
    </row>
    <row r="47" spans="2:11" ht="15">
      <c r="B47" s="9">
        <v>423</v>
      </c>
      <c r="C47" s="12" t="s">
        <v>78</v>
      </c>
      <c r="D47" s="11"/>
      <c r="E47" s="62">
        <v>865</v>
      </c>
      <c r="F47" s="62">
        <v>1352</v>
      </c>
      <c r="J47" s="49"/>
      <c r="K47" s="49"/>
    </row>
    <row r="48" spans="2:10" ht="15">
      <c r="B48" s="9">
        <v>424</v>
      </c>
      <c r="C48" s="12" t="s">
        <v>79</v>
      </c>
      <c r="D48" s="11"/>
      <c r="E48" s="62">
        <v>2377</v>
      </c>
      <c r="F48" s="62"/>
      <c r="J48" s="48"/>
    </row>
    <row r="49" spans="2:10" ht="15">
      <c r="B49" s="9">
        <v>429</v>
      </c>
      <c r="C49" s="12" t="s">
        <v>80</v>
      </c>
      <c r="D49" s="11"/>
      <c r="E49" s="62"/>
      <c r="F49" s="62"/>
      <c r="J49" s="48"/>
    </row>
    <row r="50" spans="2:10" ht="24.75">
      <c r="B50" s="9">
        <v>460</v>
      </c>
      <c r="C50" s="12" t="s">
        <v>81</v>
      </c>
      <c r="D50" s="11"/>
      <c r="E50" s="62"/>
      <c r="F50" s="62"/>
      <c r="J50" s="48"/>
    </row>
    <row r="51" spans="2:10" ht="15">
      <c r="B51" s="9">
        <v>463</v>
      </c>
      <c r="C51" s="12" t="s">
        <v>82</v>
      </c>
      <c r="D51" s="11"/>
      <c r="E51" s="62"/>
      <c r="F51" s="62"/>
      <c r="J51" s="48"/>
    </row>
    <row r="52" spans="2:10" ht="15">
      <c r="B52" s="9">
        <v>462.469</v>
      </c>
      <c r="C52" s="12" t="s">
        <v>83</v>
      </c>
      <c r="D52" s="11"/>
      <c r="E52" s="62"/>
      <c r="F52" s="62"/>
      <c r="J52" s="48"/>
    </row>
    <row r="53" spans="2:10" ht="15">
      <c r="B53" s="9"/>
      <c r="C53" s="10" t="s">
        <v>84</v>
      </c>
      <c r="D53" s="11"/>
      <c r="E53" s="64">
        <f>E10-E25</f>
        <v>59371</v>
      </c>
      <c r="F53" s="64">
        <f>F10-F25</f>
        <v>51387</v>
      </c>
      <c r="J53" s="48"/>
    </row>
    <row r="54" spans="2:6" ht="15">
      <c r="B54" s="9"/>
      <c r="C54" s="10" t="s">
        <v>85</v>
      </c>
      <c r="D54" s="11"/>
      <c r="E54" s="64">
        <f>E55+E56+E57+E58+E62+E67+E74-E75</f>
        <v>85483</v>
      </c>
      <c r="F54" s="64">
        <f>F55+F56+F57+F58+F62+F67+F74-F75</f>
        <v>112238</v>
      </c>
    </row>
    <row r="55" spans="2:10" ht="15">
      <c r="B55" s="9"/>
      <c r="C55" s="10" t="s">
        <v>86</v>
      </c>
      <c r="D55" s="11"/>
      <c r="E55" s="64">
        <v>9923</v>
      </c>
      <c r="F55" s="64">
        <v>11257</v>
      </c>
      <c r="J55" s="93"/>
    </row>
    <row r="56" spans="2:10" ht="15">
      <c r="B56" s="9"/>
      <c r="C56" s="10" t="s">
        <v>87</v>
      </c>
      <c r="D56" s="11"/>
      <c r="E56" s="62"/>
      <c r="F56" s="62"/>
      <c r="J56" s="93"/>
    </row>
    <row r="57" spans="2:10" ht="15">
      <c r="B57" s="9"/>
      <c r="C57" s="10" t="s">
        <v>88</v>
      </c>
      <c r="D57" s="11"/>
      <c r="E57" s="64">
        <v>4211</v>
      </c>
      <c r="F57" s="64">
        <v>4247</v>
      </c>
      <c r="J57" s="93"/>
    </row>
    <row r="58" spans="2:10" ht="15">
      <c r="B58" s="8"/>
      <c r="C58" s="10" t="s">
        <v>89</v>
      </c>
      <c r="D58" s="11"/>
      <c r="E58" s="67">
        <f>SUM(E59:E61)</f>
        <v>45519</v>
      </c>
      <c r="F58" s="67">
        <f>SUM(F59:F61)</f>
        <v>52340</v>
      </c>
      <c r="J58" s="93"/>
    </row>
    <row r="59" spans="2:10" ht="15">
      <c r="B59" s="9"/>
      <c r="C59" s="12" t="s">
        <v>90</v>
      </c>
      <c r="D59" s="11"/>
      <c r="E59" s="62">
        <v>25599</v>
      </c>
      <c r="F59" s="62">
        <v>28233</v>
      </c>
      <c r="J59" s="93"/>
    </row>
    <row r="60" spans="2:10" ht="15">
      <c r="B60" s="9"/>
      <c r="C60" s="12" t="s">
        <v>91</v>
      </c>
      <c r="D60" s="11"/>
      <c r="E60" s="62">
        <v>19280</v>
      </c>
      <c r="F60" s="62">
        <v>23022</v>
      </c>
      <c r="J60" s="93"/>
    </row>
    <row r="61" spans="2:10" ht="15">
      <c r="B61" s="9"/>
      <c r="C61" s="12" t="s">
        <v>92</v>
      </c>
      <c r="D61" s="11"/>
      <c r="E61" s="62">
        <v>640</v>
      </c>
      <c r="F61" s="62">
        <v>1085</v>
      </c>
      <c r="J61" s="93"/>
    </row>
    <row r="62" spans="2:6" ht="15">
      <c r="B62" s="8"/>
      <c r="C62" s="10" t="s">
        <v>93</v>
      </c>
      <c r="D62" s="11"/>
      <c r="E62" s="64">
        <f>SUM(E63:E66)</f>
        <v>2538</v>
      </c>
      <c r="F62" s="64">
        <f>SUM(F63:F66)</f>
        <v>3674</v>
      </c>
    </row>
    <row r="63" spans="2:6" ht="24.75">
      <c r="B63" s="9"/>
      <c r="C63" s="12" t="s">
        <v>94</v>
      </c>
      <c r="D63" s="11"/>
      <c r="E63" s="62"/>
      <c r="F63" s="62"/>
    </row>
    <row r="64" spans="2:6" ht="15">
      <c r="B64" s="9"/>
      <c r="C64" s="12" t="s">
        <v>95</v>
      </c>
      <c r="D64" s="11"/>
      <c r="E64" s="62">
        <v>140</v>
      </c>
      <c r="F64" s="62">
        <v>617</v>
      </c>
    </row>
    <row r="65" spans="2:6" ht="15">
      <c r="B65" s="9"/>
      <c r="C65" s="12" t="s">
        <v>96</v>
      </c>
      <c r="D65" s="11"/>
      <c r="E65" s="62">
        <v>2121</v>
      </c>
      <c r="F65" s="62">
        <v>2715</v>
      </c>
    </row>
    <row r="66" spans="2:6" ht="15">
      <c r="B66" s="9"/>
      <c r="C66" s="12" t="s">
        <v>97</v>
      </c>
      <c r="D66" s="11"/>
      <c r="E66" s="62">
        <v>277</v>
      </c>
      <c r="F66" s="62">
        <v>342</v>
      </c>
    </row>
    <row r="67" spans="2:6" ht="15">
      <c r="B67" s="8"/>
      <c r="C67" s="10" t="s">
        <v>98</v>
      </c>
      <c r="D67" s="11"/>
      <c r="E67" s="67">
        <f>SUM(E68:E73)</f>
        <v>20504</v>
      </c>
      <c r="F67" s="67">
        <f>SUM(F68:F73)</f>
        <v>28093</v>
      </c>
    </row>
    <row r="68" spans="2:6" ht="36.75">
      <c r="B68" s="9"/>
      <c r="C68" s="12" t="s">
        <v>99</v>
      </c>
      <c r="D68" s="11"/>
      <c r="E68" s="62">
        <v>5333</v>
      </c>
      <c r="F68" s="62">
        <v>5387</v>
      </c>
    </row>
    <row r="69" spans="2:6" ht="15">
      <c r="B69" s="9"/>
      <c r="C69" s="12" t="s">
        <v>100</v>
      </c>
      <c r="D69" s="11"/>
      <c r="E69" s="62">
        <v>1071</v>
      </c>
      <c r="F69" s="62">
        <v>1071</v>
      </c>
    </row>
    <row r="70" spans="2:6" ht="15">
      <c r="B70" s="9"/>
      <c r="C70" s="12" t="s">
        <v>101</v>
      </c>
      <c r="D70" s="11"/>
      <c r="E70" s="62">
        <v>171</v>
      </c>
      <c r="F70" s="62">
        <v>246</v>
      </c>
    </row>
    <row r="71" spans="2:6" ht="15">
      <c r="B71" s="9"/>
      <c r="C71" s="12" t="s">
        <v>102</v>
      </c>
      <c r="D71" s="11"/>
      <c r="E71" s="62"/>
      <c r="F71" s="62">
        <v>335</v>
      </c>
    </row>
    <row r="72" spans="2:6" ht="15">
      <c r="B72" s="9"/>
      <c r="C72" s="12" t="s">
        <v>103</v>
      </c>
      <c r="D72" s="11"/>
      <c r="E72" s="62">
        <v>7145</v>
      </c>
      <c r="F72" s="62">
        <v>13248</v>
      </c>
    </row>
    <row r="73" spans="2:6" ht="15">
      <c r="B73" s="9"/>
      <c r="C73" s="12" t="s">
        <v>104</v>
      </c>
      <c r="D73" s="11"/>
      <c r="E73" s="62">
        <v>6784</v>
      </c>
      <c r="F73" s="62">
        <v>7806</v>
      </c>
    </row>
    <row r="74" spans="2:6" ht="15">
      <c r="B74" s="9"/>
      <c r="C74" s="10" t="s">
        <v>105</v>
      </c>
      <c r="D74" s="11"/>
      <c r="E74" s="64">
        <v>2788</v>
      </c>
      <c r="F74" s="64">
        <v>12627</v>
      </c>
    </row>
    <row r="75" spans="2:6" ht="15">
      <c r="B75" s="9">
        <v>706</v>
      </c>
      <c r="C75" s="10" t="s">
        <v>106</v>
      </c>
      <c r="D75" s="11"/>
      <c r="E75" s="64"/>
      <c r="F75" s="64"/>
    </row>
    <row r="76" spans="2:6" ht="15">
      <c r="B76" s="9"/>
      <c r="C76" s="10" t="s">
        <v>107</v>
      </c>
      <c r="D76" s="11"/>
      <c r="E76" s="64">
        <f>E53-E54</f>
        <v>-26112</v>
      </c>
      <c r="F76" s="64">
        <f>F53-F54</f>
        <v>-60851</v>
      </c>
    </row>
    <row r="77" spans="2:6" ht="15">
      <c r="B77" s="9"/>
      <c r="C77" s="10" t="s">
        <v>108</v>
      </c>
      <c r="D77" s="11"/>
      <c r="E77" s="64">
        <f>E92+E109</f>
        <v>19903</v>
      </c>
      <c r="F77" s="64">
        <f>F92+F109</f>
        <v>15945</v>
      </c>
    </row>
    <row r="78" spans="2:6" ht="24.75">
      <c r="B78" s="9"/>
      <c r="C78" s="10" t="s">
        <v>109</v>
      </c>
      <c r="D78" s="11"/>
      <c r="E78" s="64">
        <f>SUM(E79:E84)</f>
        <v>4911</v>
      </c>
      <c r="F78" s="64">
        <f>SUM(F79:F84)</f>
        <v>3478</v>
      </c>
    </row>
    <row r="79" spans="2:6" ht="15">
      <c r="B79" s="9">
        <v>770</v>
      </c>
      <c r="C79" s="12" t="s">
        <v>110</v>
      </c>
      <c r="D79" s="11"/>
      <c r="E79" s="62">
        <v>4911</v>
      </c>
      <c r="F79" s="62">
        <v>3478</v>
      </c>
    </row>
    <row r="80" spans="2:11" ht="24.75">
      <c r="B80" s="9">
        <v>771</v>
      </c>
      <c r="C80" s="12" t="s">
        <v>111</v>
      </c>
      <c r="D80" s="11"/>
      <c r="E80" s="62"/>
      <c r="F80" s="62"/>
      <c r="K80" s="47"/>
    </row>
    <row r="81" spans="2:6" ht="15">
      <c r="B81" s="9">
        <v>772</v>
      </c>
      <c r="C81" s="12" t="s">
        <v>112</v>
      </c>
      <c r="D81" s="11"/>
      <c r="E81" s="62"/>
      <c r="F81" s="62"/>
    </row>
    <row r="82" spans="2:6" ht="15">
      <c r="B82" s="9">
        <v>774</v>
      </c>
      <c r="C82" s="12" t="s">
        <v>113</v>
      </c>
      <c r="D82" s="11"/>
      <c r="E82" s="62"/>
      <c r="F82" s="62"/>
    </row>
    <row r="83" spans="2:6" ht="15">
      <c r="B83" s="9">
        <v>775</v>
      </c>
      <c r="C83" s="12" t="s">
        <v>114</v>
      </c>
      <c r="D83" s="11"/>
      <c r="E83" s="62"/>
      <c r="F83" s="62"/>
    </row>
    <row r="84" spans="2:6" ht="36.75">
      <c r="B84" s="13" t="s">
        <v>115</v>
      </c>
      <c r="C84" s="12" t="s">
        <v>116</v>
      </c>
      <c r="D84" s="11"/>
      <c r="E84" s="62"/>
      <c r="F84" s="62"/>
    </row>
    <row r="85" spans="2:6" ht="24.75">
      <c r="B85" s="9"/>
      <c r="C85" s="10" t="s">
        <v>117</v>
      </c>
      <c r="D85" s="11"/>
      <c r="E85" s="64">
        <f>SUM(E86:E91)</f>
        <v>0</v>
      </c>
      <c r="F85" s="64">
        <f>SUM(F86:F91)</f>
        <v>0</v>
      </c>
    </row>
    <row r="86" spans="2:6" ht="15">
      <c r="B86" s="9">
        <v>730</v>
      </c>
      <c r="C86" s="12" t="s">
        <v>118</v>
      </c>
      <c r="D86" s="11"/>
      <c r="E86" s="62"/>
      <c r="F86" s="62"/>
    </row>
    <row r="87" spans="2:6" ht="15">
      <c r="B87" s="9">
        <v>732</v>
      </c>
      <c r="C87" s="12" t="s">
        <v>119</v>
      </c>
      <c r="D87" s="11"/>
      <c r="E87" s="62"/>
      <c r="F87" s="62"/>
    </row>
    <row r="88" spans="2:6" ht="15">
      <c r="B88" s="9">
        <v>734</v>
      </c>
      <c r="C88" s="12" t="s">
        <v>120</v>
      </c>
      <c r="D88" s="11"/>
      <c r="E88" s="62"/>
      <c r="F88" s="62"/>
    </row>
    <row r="89" spans="2:6" ht="15">
      <c r="B89" s="9">
        <v>735</v>
      </c>
      <c r="C89" s="12" t="s">
        <v>121</v>
      </c>
      <c r="D89" s="11"/>
      <c r="E89" s="62"/>
      <c r="F89" s="62"/>
    </row>
    <row r="90" spans="2:6" ht="24.75">
      <c r="B90" s="13" t="s">
        <v>122</v>
      </c>
      <c r="C90" s="12" t="s">
        <v>123</v>
      </c>
      <c r="D90" s="11"/>
      <c r="E90" s="62"/>
      <c r="F90" s="62"/>
    </row>
    <row r="91" spans="2:6" ht="24.75">
      <c r="B91" s="13" t="s">
        <v>124</v>
      </c>
      <c r="C91" s="12" t="s">
        <v>125</v>
      </c>
      <c r="D91" s="11"/>
      <c r="E91" s="62"/>
      <c r="F91" s="62"/>
    </row>
    <row r="92" spans="2:6" ht="24.75">
      <c r="B92" s="9"/>
      <c r="C92" s="10" t="s">
        <v>126</v>
      </c>
      <c r="D92" s="11"/>
      <c r="E92" s="64">
        <f>E78-E85</f>
        <v>4911</v>
      </c>
      <c r="F92" s="64">
        <f>F78-F85</f>
        <v>3478</v>
      </c>
    </row>
    <row r="93" spans="2:6" ht="24.75">
      <c r="B93" s="9"/>
      <c r="C93" s="10" t="s">
        <v>127</v>
      </c>
      <c r="D93" s="11"/>
      <c r="E93" s="64">
        <f>SUM(E94:E100)</f>
        <v>14992</v>
      </c>
      <c r="F93" s="64">
        <f>SUM(F94:F100)</f>
        <v>12467</v>
      </c>
    </row>
    <row r="94" spans="2:6" ht="15">
      <c r="B94" s="9">
        <v>770</v>
      </c>
      <c r="C94" s="12" t="s">
        <v>128</v>
      </c>
      <c r="D94" s="11"/>
      <c r="E94" s="62">
        <v>14940</v>
      </c>
      <c r="F94" s="62">
        <v>12448</v>
      </c>
    </row>
    <row r="95" spans="2:6" ht="15">
      <c r="B95" s="9">
        <v>772</v>
      </c>
      <c r="C95" s="12" t="s">
        <v>129</v>
      </c>
      <c r="D95" s="11"/>
      <c r="E95" s="62"/>
      <c r="F95" s="62"/>
    </row>
    <row r="96" spans="2:6" ht="15">
      <c r="B96" s="14">
        <v>771774</v>
      </c>
      <c r="C96" s="12" t="s">
        <v>130</v>
      </c>
      <c r="D96" s="11"/>
      <c r="E96" s="62"/>
      <c r="F96" s="62"/>
    </row>
    <row r="97" spans="2:6" ht="15">
      <c r="B97" s="9">
        <v>773</v>
      </c>
      <c r="C97" s="12" t="s">
        <v>131</v>
      </c>
      <c r="D97" s="11"/>
      <c r="E97" s="62"/>
      <c r="F97" s="62"/>
    </row>
    <row r="98" spans="2:6" ht="15">
      <c r="B98" s="13" t="s">
        <v>132</v>
      </c>
      <c r="C98" s="12" t="s">
        <v>133</v>
      </c>
      <c r="D98" s="11"/>
      <c r="E98" s="62"/>
      <c r="F98" s="62"/>
    </row>
    <row r="99" spans="2:6" ht="15">
      <c r="B99" s="9" t="s">
        <v>134</v>
      </c>
      <c r="C99" s="12" t="s">
        <v>135</v>
      </c>
      <c r="D99" s="11"/>
      <c r="E99" s="62"/>
      <c r="F99" s="62"/>
    </row>
    <row r="100" spans="2:6" ht="24.75">
      <c r="B100" s="13" t="s">
        <v>136</v>
      </c>
      <c r="C100" s="12" t="s">
        <v>137</v>
      </c>
      <c r="D100" s="11"/>
      <c r="E100" s="62">
        <v>52</v>
      </c>
      <c r="F100" s="62">
        <v>19</v>
      </c>
    </row>
    <row r="101" spans="2:6" ht="24.75">
      <c r="B101" s="9"/>
      <c r="C101" s="10" t="s">
        <v>138</v>
      </c>
      <c r="D101" s="11"/>
      <c r="E101" s="64">
        <f>SUM(E102:E108)</f>
        <v>0</v>
      </c>
      <c r="F101" s="64">
        <f>SUM(F102:F108)</f>
        <v>0</v>
      </c>
    </row>
    <row r="102" spans="2:6" ht="15">
      <c r="B102" s="9">
        <v>730</v>
      </c>
      <c r="C102" s="12" t="s">
        <v>139</v>
      </c>
      <c r="D102" s="11"/>
      <c r="E102" s="62"/>
      <c r="F102" s="62"/>
    </row>
    <row r="103" spans="2:6" ht="15">
      <c r="B103" s="9">
        <v>732</v>
      </c>
      <c r="C103" s="12" t="s">
        <v>140</v>
      </c>
      <c r="D103" s="11"/>
      <c r="E103" s="62"/>
      <c r="F103" s="62"/>
    </row>
    <row r="104" spans="2:6" ht="15">
      <c r="B104" s="9">
        <v>734</v>
      </c>
      <c r="C104" s="12" t="s">
        <v>141</v>
      </c>
      <c r="D104" s="11"/>
      <c r="E104" s="62"/>
      <c r="F104" s="62"/>
    </row>
    <row r="105" spans="2:6" ht="24.75">
      <c r="B105" s="13" t="s">
        <v>142</v>
      </c>
      <c r="C105" s="12" t="s">
        <v>143</v>
      </c>
      <c r="D105" s="11"/>
      <c r="E105" s="62"/>
      <c r="F105" s="62"/>
    </row>
    <row r="106" spans="2:6" ht="24.75">
      <c r="B106" s="13" t="s">
        <v>144</v>
      </c>
      <c r="C106" s="12" t="s">
        <v>145</v>
      </c>
      <c r="D106" s="11"/>
      <c r="E106" s="62"/>
      <c r="F106" s="62"/>
    </row>
    <row r="107" spans="2:6" ht="15">
      <c r="B107" s="14">
        <v>745746747</v>
      </c>
      <c r="C107" s="12" t="s">
        <v>146</v>
      </c>
      <c r="D107" s="11"/>
      <c r="E107" s="62"/>
      <c r="F107" s="62"/>
    </row>
    <row r="108" spans="2:6" ht="15">
      <c r="B108" s="14">
        <v>748749</v>
      </c>
      <c r="C108" s="12" t="s">
        <v>147</v>
      </c>
      <c r="D108" s="11"/>
      <c r="E108" s="62"/>
      <c r="F108" s="62"/>
    </row>
    <row r="109" spans="2:6" ht="24.75">
      <c r="B109" s="9"/>
      <c r="C109" s="10" t="s">
        <v>148</v>
      </c>
      <c r="D109" s="11"/>
      <c r="E109" s="64">
        <f>E93-E101</f>
        <v>14992</v>
      </c>
      <c r="F109" s="64">
        <f>F93-F101</f>
        <v>12467</v>
      </c>
    </row>
    <row r="110" spans="2:6" ht="24.75">
      <c r="B110" s="9"/>
      <c r="C110" s="10" t="s">
        <v>149</v>
      </c>
      <c r="D110" s="11"/>
      <c r="E110" s="64">
        <f>E76+E77</f>
        <v>-6209</v>
      </c>
      <c r="F110" s="64">
        <f>F76+F77</f>
        <v>-44906</v>
      </c>
    </row>
    <row r="111" spans="2:6" ht="15">
      <c r="B111" s="9"/>
      <c r="C111" s="10" t="s">
        <v>150</v>
      </c>
      <c r="D111" s="11"/>
      <c r="E111" s="62">
        <f>E112+E113</f>
        <v>0</v>
      </c>
      <c r="F111" s="62">
        <f>F112+F113</f>
        <v>0</v>
      </c>
    </row>
    <row r="112" spans="2:6" ht="15">
      <c r="B112" s="9">
        <v>820</v>
      </c>
      <c r="C112" s="12" t="s">
        <v>151</v>
      </c>
      <c r="D112" s="11"/>
      <c r="E112" s="62"/>
      <c r="F112" s="62"/>
    </row>
    <row r="113" spans="2:6" ht="15">
      <c r="B113" s="9">
        <v>823</v>
      </c>
      <c r="C113" s="12" t="s">
        <v>152</v>
      </c>
      <c r="D113" s="11"/>
      <c r="E113" s="62"/>
      <c r="F113" s="62"/>
    </row>
    <row r="114" spans="2:6" ht="15">
      <c r="B114" s="9"/>
      <c r="C114" s="10" t="s">
        <v>153</v>
      </c>
      <c r="D114" s="11"/>
      <c r="E114" s="64">
        <f>E110+E111</f>
        <v>-6209</v>
      </c>
      <c r="F114" s="64">
        <f>F110+F111</f>
        <v>-44906</v>
      </c>
    </row>
    <row r="115" spans="2:6" ht="15">
      <c r="B115" s="9"/>
      <c r="C115" s="10" t="s">
        <v>154</v>
      </c>
      <c r="D115" s="11"/>
      <c r="E115" s="62"/>
      <c r="F115" s="62"/>
    </row>
    <row r="116" spans="2:6" ht="24.75">
      <c r="B116" s="13" t="s">
        <v>155</v>
      </c>
      <c r="C116" s="12" t="s">
        <v>156</v>
      </c>
      <c r="D116" s="11"/>
      <c r="E116" s="62"/>
      <c r="F116" s="62"/>
    </row>
    <row r="117" spans="2:6" ht="15">
      <c r="B117" s="9"/>
      <c r="C117" s="10" t="s">
        <v>157</v>
      </c>
      <c r="D117" s="11"/>
      <c r="E117" s="62"/>
      <c r="F117" s="62"/>
    </row>
    <row r="118" spans="2:6" ht="15">
      <c r="B118" s="15"/>
      <c r="C118" s="16"/>
      <c r="D118" s="17"/>
      <c r="E118" s="17"/>
      <c r="F118" s="17"/>
    </row>
    <row r="119" spans="2:6" ht="15">
      <c r="B119" s="5" t="s">
        <v>301</v>
      </c>
      <c r="C119" s="46"/>
      <c r="D119" s="101"/>
      <c r="E119" s="101"/>
      <c r="F119" s="101"/>
    </row>
    <row r="120" spans="2:6" ht="15">
      <c r="B120" s="74" t="s">
        <v>357</v>
      </c>
      <c r="C120" s="77"/>
      <c r="D120" s="74"/>
      <c r="E120" s="6"/>
      <c r="F120" s="6"/>
    </row>
    <row r="121" spans="2:6" ht="15">
      <c r="B121" s="5"/>
      <c r="C121" s="5"/>
      <c r="D121" s="18"/>
      <c r="E121" s="18"/>
      <c r="F121" s="6"/>
    </row>
    <row r="122" spans="2:6" ht="15">
      <c r="B122" s="5" t="s">
        <v>297</v>
      </c>
      <c r="C122" s="5"/>
      <c r="D122" s="6"/>
      <c r="E122" s="6"/>
      <c r="F122" s="6"/>
    </row>
    <row r="123" spans="2:6" ht="15">
      <c r="B123" s="19" t="s">
        <v>359</v>
      </c>
      <c r="C123" s="19"/>
      <c r="D123" s="20"/>
      <c r="E123" s="20"/>
      <c r="F123" s="6"/>
    </row>
    <row r="124" spans="2:6" ht="15">
      <c r="B124" s="6"/>
      <c r="C124" s="6"/>
      <c r="D124" s="6"/>
      <c r="E124" s="6"/>
      <c r="F124" s="6"/>
    </row>
  </sheetData>
  <sheetProtection/>
  <mergeCells count="7">
    <mergeCell ref="D119:F119"/>
    <mergeCell ref="B5:F5"/>
    <mergeCell ref="B6:F6"/>
    <mergeCell ref="B7:B8"/>
    <mergeCell ref="C7:C8"/>
    <mergeCell ref="D7:D8"/>
    <mergeCell ref="E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G120"/>
  <sheetViews>
    <sheetView zoomScalePageLayoutView="0" workbookViewId="0" topLeftCell="A73">
      <selection activeCell="I75" sqref="I75"/>
    </sheetView>
  </sheetViews>
  <sheetFormatPr defaultColWidth="9.140625" defaultRowHeight="15"/>
  <cols>
    <col min="2" max="2" width="21.7109375" style="0" customWidth="1"/>
    <col min="3" max="3" width="61.8515625" style="0" bestFit="1" customWidth="1"/>
    <col min="4" max="4" width="9.28125" style="0" bestFit="1" customWidth="1"/>
    <col min="5" max="6" width="9.8515625" style="0" customWidth="1"/>
  </cols>
  <sheetData>
    <row r="1" spans="2:7" ht="15">
      <c r="B1" s="100" t="s">
        <v>292</v>
      </c>
      <c r="C1" s="100"/>
      <c r="D1" s="22"/>
      <c r="E1" s="22"/>
      <c r="F1" s="22"/>
      <c r="G1" s="6"/>
    </row>
    <row r="2" spans="2:7" ht="15">
      <c r="B2" s="100" t="s">
        <v>293</v>
      </c>
      <c r="C2" s="100"/>
      <c r="D2" s="22"/>
      <c r="E2" s="22"/>
      <c r="F2" s="22"/>
      <c r="G2" s="6"/>
    </row>
    <row r="3" spans="2:7" ht="15">
      <c r="B3" s="100" t="s">
        <v>294</v>
      </c>
      <c r="C3" s="100"/>
      <c r="D3" s="22"/>
      <c r="E3" s="22"/>
      <c r="F3" s="22"/>
      <c r="G3" s="6"/>
    </row>
    <row r="4" spans="2:7" ht="15">
      <c r="B4" s="100" t="s">
        <v>295</v>
      </c>
      <c r="C4" s="100"/>
      <c r="D4" s="22"/>
      <c r="E4" s="22"/>
      <c r="F4" s="22"/>
      <c r="G4" s="6"/>
    </row>
    <row r="5" spans="2:7" ht="15">
      <c r="B5" s="112" t="s">
        <v>158</v>
      </c>
      <c r="C5" s="112"/>
      <c r="D5" s="112"/>
      <c r="E5" s="112"/>
      <c r="F5" s="112"/>
      <c r="G5" s="6"/>
    </row>
    <row r="6" spans="2:7" ht="15">
      <c r="B6" s="111" t="s">
        <v>360</v>
      </c>
      <c r="C6" s="111"/>
      <c r="D6" s="111"/>
      <c r="E6" s="111"/>
      <c r="F6" s="111"/>
      <c r="G6" s="6"/>
    </row>
    <row r="7" spans="2:7" ht="15">
      <c r="B7" s="107" t="s">
        <v>159</v>
      </c>
      <c r="C7" s="107"/>
      <c r="D7" s="107"/>
      <c r="E7" s="107"/>
      <c r="F7" s="107"/>
      <c r="G7" s="6"/>
    </row>
    <row r="8" spans="2:7" ht="15">
      <c r="B8" s="106" t="s">
        <v>38</v>
      </c>
      <c r="C8" s="106" t="s">
        <v>32</v>
      </c>
      <c r="D8" s="108" t="s">
        <v>160</v>
      </c>
      <c r="E8" s="110" t="s">
        <v>161</v>
      </c>
      <c r="F8" s="110"/>
      <c r="G8" s="6"/>
    </row>
    <row r="9" spans="2:7" ht="24">
      <c r="B9" s="106"/>
      <c r="C9" s="106"/>
      <c r="D9" s="106"/>
      <c r="E9" s="54" t="s">
        <v>35</v>
      </c>
      <c r="F9" s="54" t="s">
        <v>36</v>
      </c>
      <c r="G9" s="6"/>
    </row>
    <row r="10" spans="2:7" ht="15">
      <c r="B10" s="32">
        <v>1</v>
      </c>
      <c r="C10" s="32">
        <v>2</v>
      </c>
      <c r="D10" s="32">
        <v>3</v>
      </c>
      <c r="E10" s="32">
        <v>4</v>
      </c>
      <c r="F10" s="32">
        <v>5</v>
      </c>
      <c r="G10" s="6"/>
    </row>
    <row r="11" spans="2:7" ht="15">
      <c r="B11" s="23" t="s">
        <v>162</v>
      </c>
      <c r="C11" s="24" t="s">
        <v>163</v>
      </c>
      <c r="D11" s="25"/>
      <c r="E11" s="68">
        <f>SUM(E12:E15)</f>
        <v>42927</v>
      </c>
      <c r="F11" s="68">
        <f>SUM(F12:F15)</f>
        <v>45965</v>
      </c>
      <c r="G11" s="6"/>
    </row>
    <row r="12" spans="2:7" ht="15">
      <c r="B12" s="23" t="s">
        <v>164</v>
      </c>
      <c r="C12" s="24" t="s">
        <v>165</v>
      </c>
      <c r="D12" s="25"/>
      <c r="E12" s="55"/>
      <c r="F12" s="55"/>
      <c r="G12" s="6"/>
    </row>
    <row r="13" spans="2:7" ht="15">
      <c r="B13" s="23" t="s">
        <v>166</v>
      </c>
      <c r="C13" s="24" t="s">
        <v>167</v>
      </c>
      <c r="D13" s="25"/>
      <c r="E13" s="55">
        <v>109258</v>
      </c>
      <c r="F13" s="55">
        <v>109258</v>
      </c>
      <c r="G13" s="6"/>
    </row>
    <row r="14" spans="2:7" ht="24.75">
      <c r="B14" s="23" t="s">
        <v>168</v>
      </c>
      <c r="C14" s="26" t="s">
        <v>169</v>
      </c>
      <c r="D14" s="25"/>
      <c r="E14" s="55"/>
      <c r="F14" s="55"/>
      <c r="G14" s="6"/>
    </row>
    <row r="15" spans="2:7" ht="15">
      <c r="B15" s="23" t="s">
        <v>170</v>
      </c>
      <c r="C15" s="24" t="s">
        <v>171</v>
      </c>
      <c r="D15" s="25"/>
      <c r="E15" s="55">
        <v>-66331</v>
      </c>
      <c r="F15" s="55">
        <v>-63293</v>
      </c>
      <c r="G15" s="6"/>
    </row>
    <row r="16" spans="2:7" ht="24.75">
      <c r="B16" s="23" t="s">
        <v>162</v>
      </c>
      <c r="C16" s="26" t="s">
        <v>172</v>
      </c>
      <c r="D16" s="25"/>
      <c r="E16" s="68">
        <f>SUM(E17:E21)</f>
        <v>6552</v>
      </c>
      <c r="F16" s="68">
        <f>SUM(F17:F21)</f>
        <v>6577</v>
      </c>
      <c r="G16" s="6"/>
    </row>
    <row r="17" spans="2:7" ht="15">
      <c r="B17" s="23" t="s">
        <v>173</v>
      </c>
      <c r="C17" s="24" t="s">
        <v>174</v>
      </c>
      <c r="D17" s="25"/>
      <c r="E17" s="55"/>
      <c r="F17" s="55"/>
      <c r="G17" s="6"/>
    </row>
    <row r="18" spans="2:7" ht="15">
      <c r="B18" s="23" t="s">
        <v>175</v>
      </c>
      <c r="C18" s="24" t="s">
        <v>176</v>
      </c>
      <c r="D18" s="25"/>
      <c r="E18" s="55">
        <v>76230</v>
      </c>
      <c r="F18" s="55">
        <v>75081</v>
      </c>
      <c r="G18" s="6"/>
    </row>
    <row r="19" spans="2:7" ht="24.75">
      <c r="B19" s="23" t="s">
        <v>177</v>
      </c>
      <c r="C19" s="26" t="s">
        <v>178</v>
      </c>
      <c r="D19" s="25"/>
      <c r="E19" s="55"/>
      <c r="F19" s="55"/>
      <c r="G19" s="6"/>
    </row>
    <row r="20" spans="2:7" ht="24.75">
      <c r="B20" s="23" t="s">
        <v>179</v>
      </c>
      <c r="C20" s="26" t="s">
        <v>180</v>
      </c>
      <c r="D20" s="25"/>
      <c r="E20" s="55"/>
      <c r="F20" s="55"/>
      <c r="G20" s="6"/>
    </row>
    <row r="21" spans="2:7" ht="24.75">
      <c r="B21" s="23" t="s">
        <v>181</v>
      </c>
      <c r="C21" s="26" t="s">
        <v>182</v>
      </c>
      <c r="D21" s="25"/>
      <c r="E21" s="55">
        <v>-69678</v>
      </c>
      <c r="F21" s="55">
        <v>-68504</v>
      </c>
      <c r="G21" s="6"/>
    </row>
    <row r="22" spans="2:7" ht="15">
      <c r="B22" s="23" t="s">
        <v>162</v>
      </c>
      <c r="C22" s="24" t="s">
        <v>183</v>
      </c>
      <c r="D22" s="25"/>
      <c r="E22" s="68">
        <f>E23+E35</f>
        <v>1583825</v>
      </c>
      <c r="F22" s="68">
        <f>F23+F35</f>
        <v>1503325</v>
      </c>
      <c r="G22" s="6"/>
    </row>
    <row r="23" spans="2:7" ht="15">
      <c r="B23" s="23" t="s">
        <v>162</v>
      </c>
      <c r="C23" s="24" t="s">
        <v>184</v>
      </c>
      <c r="D23" s="25"/>
      <c r="E23" s="55">
        <f>SUM(E24:E34)</f>
        <v>1583825</v>
      </c>
      <c r="F23" s="55">
        <f>SUM(F24:F34)</f>
        <v>1503325</v>
      </c>
      <c r="G23" s="6"/>
    </row>
    <row r="24" spans="2:7" ht="15">
      <c r="B24" s="27" t="s">
        <v>185</v>
      </c>
      <c r="C24" s="24" t="s">
        <v>186</v>
      </c>
      <c r="D24" s="25"/>
      <c r="E24" s="55"/>
      <c r="F24" s="55"/>
      <c r="G24" s="6"/>
    </row>
    <row r="25" spans="2:7" ht="15">
      <c r="B25" s="27" t="s">
        <v>187</v>
      </c>
      <c r="C25" s="24" t="s">
        <v>188</v>
      </c>
      <c r="D25" s="25"/>
      <c r="E25" s="55"/>
      <c r="F25" s="55"/>
      <c r="G25" s="6"/>
    </row>
    <row r="26" spans="2:7" ht="15">
      <c r="B26" s="27" t="s">
        <v>189</v>
      </c>
      <c r="C26" s="24" t="s">
        <v>190</v>
      </c>
      <c r="D26" s="25"/>
      <c r="E26" s="55"/>
      <c r="F26" s="55"/>
      <c r="G26" s="6"/>
    </row>
    <row r="27" spans="2:7" ht="15">
      <c r="B27" s="27" t="s">
        <v>191</v>
      </c>
      <c r="C27" s="24" t="s">
        <v>192</v>
      </c>
      <c r="D27" s="25"/>
      <c r="E27" s="55"/>
      <c r="F27" s="55"/>
      <c r="G27" s="6"/>
    </row>
    <row r="28" spans="2:7" ht="15">
      <c r="B28" s="27" t="s">
        <v>193</v>
      </c>
      <c r="C28" s="24" t="s">
        <v>194</v>
      </c>
      <c r="D28" s="25"/>
      <c r="E28" s="55">
        <v>1583825</v>
      </c>
      <c r="F28" s="55">
        <v>1503325</v>
      </c>
      <c r="G28" s="6"/>
    </row>
    <row r="29" spans="2:7" ht="24.75">
      <c r="B29" s="27" t="s">
        <v>195</v>
      </c>
      <c r="C29" s="26" t="s">
        <v>196</v>
      </c>
      <c r="D29" s="25"/>
      <c r="E29" s="55"/>
      <c r="F29" s="55"/>
      <c r="G29" s="6"/>
    </row>
    <row r="30" spans="2:7" ht="15">
      <c r="B30" s="23" t="s">
        <v>197</v>
      </c>
      <c r="C30" s="24" t="s">
        <v>198</v>
      </c>
      <c r="D30" s="25"/>
      <c r="E30" s="55"/>
      <c r="F30" s="55"/>
      <c r="G30" s="6"/>
    </row>
    <row r="31" spans="2:7" ht="15">
      <c r="B31" s="23" t="s">
        <v>199</v>
      </c>
      <c r="C31" s="24" t="s">
        <v>200</v>
      </c>
      <c r="D31" s="25"/>
      <c r="E31" s="55"/>
      <c r="F31" s="55"/>
      <c r="G31" s="6"/>
    </row>
    <row r="32" spans="2:7" ht="15">
      <c r="B32" s="27" t="s">
        <v>201</v>
      </c>
      <c r="C32" s="24" t="s">
        <v>202</v>
      </c>
      <c r="D32" s="25"/>
      <c r="E32" s="55"/>
      <c r="F32" s="55"/>
      <c r="G32" s="6"/>
    </row>
    <row r="33" spans="2:7" ht="15">
      <c r="B33" s="27" t="s">
        <v>203</v>
      </c>
      <c r="C33" s="24" t="s">
        <v>204</v>
      </c>
      <c r="D33" s="25"/>
      <c r="E33" s="55"/>
      <c r="F33" s="55"/>
      <c r="G33" s="6"/>
    </row>
    <row r="34" spans="2:7" ht="15">
      <c r="B34" s="27" t="s">
        <v>205</v>
      </c>
      <c r="C34" s="24" t="s">
        <v>206</v>
      </c>
      <c r="D34" s="25"/>
      <c r="E34" s="55"/>
      <c r="F34" s="55"/>
      <c r="G34" s="6"/>
    </row>
    <row r="35" spans="2:7" ht="24.75">
      <c r="B35" s="23" t="s">
        <v>162</v>
      </c>
      <c r="C35" s="26" t="s">
        <v>207</v>
      </c>
      <c r="D35" s="25"/>
      <c r="E35" s="55"/>
      <c r="F35" s="55"/>
      <c r="G35" s="6"/>
    </row>
    <row r="36" spans="2:7" ht="24.75">
      <c r="B36" s="27" t="s">
        <v>208</v>
      </c>
      <c r="C36" s="26" t="s">
        <v>209</v>
      </c>
      <c r="D36" s="25"/>
      <c r="E36" s="55"/>
      <c r="F36" s="55"/>
      <c r="G36" s="6"/>
    </row>
    <row r="37" spans="2:7" ht="24.75">
      <c r="B37" s="23" t="s">
        <v>210</v>
      </c>
      <c r="C37" s="26" t="s">
        <v>211</v>
      </c>
      <c r="D37" s="25"/>
      <c r="E37" s="55"/>
      <c r="F37" s="55"/>
      <c r="G37" s="6"/>
    </row>
    <row r="38" spans="2:7" ht="24.75">
      <c r="B38" s="23" t="s">
        <v>212</v>
      </c>
      <c r="C38" s="26" t="s">
        <v>213</v>
      </c>
      <c r="D38" s="25"/>
      <c r="E38" s="55"/>
      <c r="F38" s="55"/>
      <c r="G38" s="6"/>
    </row>
    <row r="39" spans="2:7" ht="15">
      <c r="B39" s="23" t="s">
        <v>162</v>
      </c>
      <c r="C39" s="24" t="s">
        <v>214</v>
      </c>
      <c r="D39" s="25"/>
      <c r="E39" s="68">
        <f>SUM(E40:E42)</f>
        <v>0</v>
      </c>
      <c r="F39" s="68">
        <f>SUM(F40:F42)</f>
        <v>0</v>
      </c>
      <c r="G39" s="6"/>
    </row>
    <row r="40" spans="2:7" ht="15">
      <c r="B40" s="23" t="s">
        <v>215</v>
      </c>
      <c r="C40" s="24" t="s">
        <v>216</v>
      </c>
      <c r="D40" s="25"/>
      <c r="E40" s="55"/>
      <c r="F40" s="55"/>
      <c r="G40" s="6"/>
    </row>
    <row r="41" spans="2:7" ht="15">
      <c r="B41" s="23" t="s">
        <v>217</v>
      </c>
      <c r="C41" s="24" t="s">
        <v>218</v>
      </c>
      <c r="D41" s="25"/>
      <c r="E41" s="55"/>
      <c r="F41" s="55"/>
      <c r="G41" s="6"/>
    </row>
    <row r="42" spans="2:7" ht="15">
      <c r="B42" s="23">
        <v>186</v>
      </c>
      <c r="C42" s="24" t="s">
        <v>219</v>
      </c>
      <c r="D42" s="25"/>
      <c r="E42" s="55"/>
      <c r="F42" s="55"/>
      <c r="G42" s="6"/>
    </row>
    <row r="43" spans="2:7" ht="15">
      <c r="B43" s="23" t="s">
        <v>162</v>
      </c>
      <c r="C43" s="24" t="s">
        <v>220</v>
      </c>
      <c r="D43" s="25"/>
      <c r="E43" s="68">
        <f>E44+E45+E52</f>
        <v>78937</v>
      </c>
      <c r="F43" s="68">
        <f>F44+F45+F52</f>
        <v>153504</v>
      </c>
      <c r="G43" s="6"/>
    </row>
    <row r="44" spans="2:7" ht="15">
      <c r="B44" s="23">
        <v>11</v>
      </c>
      <c r="C44" s="24" t="s">
        <v>221</v>
      </c>
      <c r="D44" s="25"/>
      <c r="E44" s="55">
        <v>14849</v>
      </c>
      <c r="F44" s="55">
        <v>95821</v>
      </c>
      <c r="G44" s="6"/>
    </row>
    <row r="45" spans="2:7" ht="15">
      <c r="B45" s="23" t="s">
        <v>162</v>
      </c>
      <c r="C45" s="24" t="s">
        <v>222</v>
      </c>
      <c r="D45" s="25"/>
      <c r="E45" s="55">
        <f>SUM(E46:E51)</f>
        <v>64088</v>
      </c>
      <c r="F45" s="55">
        <f>SUM(F46:F51)</f>
        <v>57683</v>
      </c>
      <c r="G45" s="6"/>
    </row>
    <row r="46" spans="2:7" ht="15">
      <c r="B46" s="23">
        <v>12</v>
      </c>
      <c r="C46" s="24" t="s">
        <v>223</v>
      </c>
      <c r="D46" s="25"/>
      <c r="E46" s="55">
        <v>50737</v>
      </c>
      <c r="F46" s="55">
        <v>44573</v>
      </c>
      <c r="G46" s="6"/>
    </row>
    <row r="47" spans="2:7" ht="15">
      <c r="B47" s="23">
        <v>13</v>
      </c>
      <c r="C47" s="24" t="s">
        <v>224</v>
      </c>
      <c r="D47" s="25"/>
      <c r="E47" s="55"/>
      <c r="F47" s="55"/>
      <c r="G47" s="6"/>
    </row>
    <row r="48" spans="2:7" ht="15">
      <c r="B48" s="23">
        <v>14</v>
      </c>
      <c r="C48" s="24" t="s">
        <v>225</v>
      </c>
      <c r="D48" s="25"/>
      <c r="E48" s="55"/>
      <c r="F48" s="55"/>
      <c r="G48" s="6"/>
    </row>
    <row r="49" spans="2:7" ht="15">
      <c r="B49" s="23">
        <v>15</v>
      </c>
      <c r="C49" s="24" t="s">
        <v>226</v>
      </c>
      <c r="D49" s="25"/>
      <c r="E49" s="90">
        <v>9149</v>
      </c>
      <c r="F49" s="90">
        <v>9149</v>
      </c>
      <c r="G49" s="6"/>
    </row>
    <row r="50" spans="2:7" ht="15">
      <c r="B50" s="23">
        <v>16</v>
      </c>
      <c r="C50" s="24" t="s">
        <v>227</v>
      </c>
      <c r="D50" s="25"/>
      <c r="E50" s="55">
        <v>3720</v>
      </c>
      <c r="F50" s="55">
        <v>3720</v>
      </c>
      <c r="G50" s="6"/>
    </row>
    <row r="51" spans="2:7" ht="15">
      <c r="B51" s="23">
        <v>17</v>
      </c>
      <c r="C51" s="24" t="s">
        <v>228</v>
      </c>
      <c r="D51" s="25"/>
      <c r="E51" s="55">
        <v>482</v>
      </c>
      <c r="F51" s="55">
        <v>241</v>
      </c>
      <c r="G51" s="6"/>
    </row>
    <row r="52" spans="2:7" ht="15">
      <c r="B52" s="27" t="s">
        <v>229</v>
      </c>
      <c r="C52" s="24" t="s">
        <v>230</v>
      </c>
      <c r="D52" s="25"/>
      <c r="E52" s="55"/>
      <c r="F52" s="55"/>
      <c r="G52" s="6"/>
    </row>
    <row r="53" spans="2:7" ht="48.75">
      <c r="B53" s="27" t="s">
        <v>231</v>
      </c>
      <c r="C53" s="24" t="s">
        <v>232</v>
      </c>
      <c r="D53" s="25"/>
      <c r="E53" s="68">
        <v>119075</v>
      </c>
      <c r="F53" s="68">
        <v>109509</v>
      </c>
      <c r="G53" s="6"/>
    </row>
    <row r="54" spans="2:7" ht="15">
      <c r="B54" s="23" t="s">
        <v>162</v>
      </c>
      <c r="C54" s="24" t="s">
        <v>233</v>
      </c>
      <c r="D54" s="25"/>
      <c r="E54" s="68">
        <f>SUM(E55:E57)</f>
        <v>0</v>
      </c>
      <c r="F54" s="68">
        <f>SUM(F55:F57)</f>
        <v>0</v>
      </c>
      <c r="G54" s="6"/>
    </row>
    <row r="55" spans="2:7" ht="15">
      <c r="B55" s="23">
        <v>192</v>
      </c>
      <c r="C55" s="24" t="s">
        <v>234</v>
      </c>
      <c r="D55" s="25"/>
      <c r="E55" s="55"/>
      <c r="F55" s="55"/>
      <c r="G55" s="6"/>
    </row>
    <row r="56" spans="2:7" ht="24.75">
      <c r="B56" s="38" t="s">
        <v>235</v>
      </c>
      <c r="C56" s="39" t="s">
        <v>236</v>
      </c>
      <c r="D56" s="40"/>
      <c r="E56" s="56"/>
      <c r="F56" s="56"/>
      <c r="G56" s="6"/>
    </row>
    <row r="57" spans="2:7" ht="15">
      <c r="B57" s="41"/>
      <c r="C57" s="42" t="s">
        <v>237</v>
      </c>
      <c r="D57" s="43"/>
      <c r="E57" s="57"/>
      <c r="F57" s="57"/>
      <c r="G57" s="6"/>
    </row>
    <row r="58" spans="2:7" ht="15">
      <c r="B58" s="44"/>
      <c r="C58" s="65" t="s">
        <v>238</v>
      </c>
      <c r="D58" s="45"/>
      <c r="E58" s="58">
        <f>E11+E16+E22+E39+E43+E53+E54</f>
        <v>1831316</v>
      </c>
      <c r="F58" s="58">
        <f>F11+F16+F22+F39+F43+F53+F54</f>
        <v>1818880</v>
      </c>
      <c r="G58" s="6"/>
    </row>
    <row r="59" spans="2:7" ht="15">
      <c r="B59" s="34"/>
      <c r="C59" s="35"/>
      <c r="D59" s="36"/>
      <c r="E59" s="36"/>
      <c r="F59" s="37"/>
      <c r="G59" s="6"/>
    </row>
    <row r="60" spans="2:7" ht="15">
      <c r="B60" s="34"/>
      <c r="C60" s="35"/>
      <c r="D60" s="36"/>
      <c r="E60" s="36"/>
      <c r="F60" s="37"/>
      <c r="G60" s="6"/>
    </row>
    <row r="61" spans="2:7" ht="15">
      <c r="B61" s="34"/>
      <c r="C61" s="35"/>
      <c r="D61" s="36"/>
      <c r="E61" s="36"/>
      <c r="F61" s="37"/>
      <c r="G61" s="6"/>
    </row>
    <row r="62" spans="2:7" ht="15">
      <c r="B62" s="109" t="s">
        <v>239</v>
      </c>
      <c r="C62" s="109"/>
      <c r="D62" s="109"/>
      <c r="E62" s="109"/>
      <c r="F62" s="109"/>
      <c r="G62" s="6"/>
    </row>
    <row r="63" spans="2:7" ht="15">
      <c r="B63" s="105" t="s">
        <v>38</v>
      </c>
      <c r="C63" s="105" t="s">
        <v>32</v>
      </c>
      <c r="D63" s="105" t="s">
        <v>160</v>
      </c>
      <c r="E63" s="52"/>
      <c r="F63" s="53" t="s">
        <v>161</v>
      </c>
      <c r="G63" s="6"/>
    </row>
    <row r="64" spans="2:7" ht="24">
      <c r="B64" s="106"/>
      <c r="C64" s="106"/>
      <c r="D64" s="106"/>
      <c r="E64" s="54" t="s">
        <v>35</v>
      </c>
      <c r="F64" s="54" t="s">
        <v>36</v>
      </c>
      <c r="G64" s="6"/>
    </row>
    <row r="65" spans="2:7" ht="15">
      <c r="B65" s="32">
        <v>1</v>
      </c>
      <c r="C65" s="32">
        <v>2</v>
      </c>
      <c r="D65" s="32">
        <v>3</v>
      </c>
      <c r="E65" s="32">
        <v>4</v>
      </c>
      <c r="F65" s="32">
        <v>5</v>
      </c>
      <c r="G65" s="6"/>
    </row>
    <row r="66" spans="2:7" ht="15">
      <c r="B66" s="32" t="s">
        <v>162</v>
      </c>
      <c r="C66" s="24" t="s">
        <v>240</v>
      </c>
      <c r="D66" s="25"/>
      <c r="E66" s="68">
        <f>E67+E68</f>
        <v>3600150</v>
      </c>
      <c r="F66" s="68">
        <f>F67+F68</f>
        <v>3600150</v>
      </c>
      <c r="G66" s="6"/>
    </row>
    <row r="67" spans="2:7" ht="15">
      <c r="B67" s="32">
        <v>900</v>
      </c>
      <c r="C67" s="24" t="s">
        <v>241</v>
      </c>
      <c r="D67" s="25"/>
      <c r="E67" s="55">
        <v>3600150</v>
      </c>
      <c r="F67" s="55">
        <v>3600150</v>
      </c>
      <c r="G67" s="6"/>
    </row>
    <row r="68" spans="2:7" ht="15">
      <c r="B68" s="32">
        <v>901</v>
      </c>
      <c r="C68" s="24" t="s">
        <v>242</v>
      </c>
      <c r="D68" s="25"/>
      <c r="E68" s="55"/>
      <c r="F68" s="55"/>
      <c r="G68" s="6"/>
    </row>
    <row r="69" spans="2:7" ht="15">
      <c r="B69" s="32" t="s">
        <v>162</v>
      </c>
      <c r="C69" s="24" t="s">
        <v>243</v>
      </c>
      <c r="D69" s="25"/>
      <c r="E69" s="68">
        <f>E70+E71+E76+E77+E78</f>
        <v>-2239643</v>
      </c>
      <c r="F69" s="68">
        <f>F70+F71+F76+F77+F78</f>
        <v>-2233434</v>
      </c>
      <c r="G69" s="6"/>
    </row>
    <row r="70" spans="2:7" ht="15">
      <c r="B70" s="32">
        <v>910</v>
      </c>
      <c r="C70" s="24" t="s">
        <v>244</v>
      </c>
      <c r="D70" s="25"/>
      <c r="E70" s="55"/>
      <c r="F70" s="55"/>
      <c r="G70" s="6"/>
    </row>
    <row r="71" spans="2:7" ht="15">
      <c r="B71" s="32">
        <v>911</v>
      </c>
      <c r="C71" s="24" t="s">
        <v>245</v>
      </c>
      <c r="D71" s="25"/>
      <c r="E71" s="55"/>
      <c r="F71" s="55"/>
      <c r="G71" s="6"/>
    </row>
    <row r="72" spans="2:7" ht="15">
      <c r="B72" s="32" t="s">
        <v>162</v>
      </c>
      <c r="C72" s="24" t="s">
        <v>246</v>
      </c>
      <c r="D72" s="25"/>
      <c r="E72" s="55"/>
      <c r="F72" s="55"/>
      <c r="G72" s="6"/>
    </row>
    <row r="73" spans="2:7" ht="15">
      <c r="B73" s="32" t="s">
        <v>162</v>
      </c>
      <c r="C73" s="24" t="s">
        <v>247</v>
      </c>
      <c r="D73" s="25"/>
      <c r="E73" s="55"/>
      <c r="F73" s="55"/>
      <c r="G73" s="6"/>
    </row>
    <row r="74" spans="2:7" ht="15">
      <c r="B74" s="32" t="s">
        <v>162</v>
      </c>
      <c r="C74" s="24" t="s">
        <v>248</v>
      </c>
      <c r="D74" s="25"/>
      <c r="E74" s="55"/>
      <c r="F74" s="55"/>
      <c r="G74" s="6"/>
    </row>
    <row r="75" spans="2:7" ht="15">
      <c r="B75" s="32" t="s">
        <v>162</v>
      </c>
      <c r="C75" s="24" t="s">
        <v>249</v>
      </c>
      <c r="D75" s="25"/>
      <c r="E75" s="55"/>
      <c r="F75" s="55"/>
      <c r="G75" s="6"/>
    </row>
    <row r="76" spans="2:7" ht="15">
      <c r="B76" s="32">
        <v>919</v>
      </c>
      <c r="C76" s="24" t="s">
        <v>250</v>
      </c>
      <c r="D76" s="25"/>
      <c r="E76" s="55"/>
      <c r="F76" s="55"/>
      <c r="G76" s="6"/>
    </row>
    <row r="77" spans="2:7" ht="15">
      <c r="B77" s="32" t="s">
        <v>251</v>
      </c>
      <c r="C77" s="24" t="s">
        <v>252</v>
      </c>
      <c r="D77" s="25"/>
      <c r="E77" s="55"/>
      <c r="F77" s="55"/>
      <c r="G77" s="6"/>
    </row>
    <row r="78" spans="2:7" ht="15">
      <c r="B78" s="32" t="s">
        <v>162</v>
      </c>
      <c r="C78" s="24" t="s">
        <v>253</v>
      </c>
      <c r="D78" s="25"/>
      <c r="E78" s="55">
        <f>E79+E80</f>
        <v>-2239643</v>
      </c>
      <c r="F78" s="55">
        <f>F79+F80</f>
        <v>-2233434</v>
      </c>
      <c r="G78" s="6"/>
    </row>
    <row r="79" spans="2:7" ht="15">
      <c r="B79" s="32" t="s">
        <v>254</v>
      </c>
      <c r="C79" s="24" t="s">
        <v>255</v>
      </c>
      <c r="D79" s="25"/>
      <c r="E79" s="55">
        <v>-2233434</v>
      </c>
      <c r="F79" s="55">
        <v>-2043829</v>
      </c>
      <c r="G79" s="6"/>
    </row>
    <row r="80" spans="2:7" ht="15">
      <c r="B80" s="32" t="s">
        <v>256</v>
      </c>
      <c r="C80" s="24" t="s">
        <v>257</v>
      </c>
      <c r="D80" s="25"/>
      <c r="E80" s="55">
        <v>-6209</v>
      </c>
      <c r="F80" s="55">
        <v>-189605</v>
      </c>
      <c r="G80" s="6"/>
    </row>
    <row r="81" spans="2:7" ht="15">
      <c r="B81" s="32" t="s">
        <v>162</v>
      </c>
      <c r="C81" s="24" t="s">
        <v>258</v>
      </c>
      <c r="D81" s="25"/>
      <c r="E81" s="68">
        <f>E82+E89+E94</f>
        <v>423002</v>
      </c>
      <c r="F81" s="68">
        <f>F82+F89+F94</f>
        <v>409243</v>
      </c>
      <c r="G81" s="6"/>
    </row>
    <row r="82" spans="2:7" ht="15">
      <c r="B82" s="32" t="s">
        <v>162</v>
      </c>
      <c r="C82" s="24" t="s">
        <v>259</v>
      </c>
      <c r="D82" s="25"/>
      <c r="E82" s="55">
        <f>SUM(E83:E88)</f>
        <v>57042</v>
      </c>
      <c r="F82" s="55">
        <f>SUM(F83:F88)</f>
        <v>33148</v>
      </c>
      <c r="G82" s="6"/>
    </row>
    <row r="83" spans="2:7" ht="15">
      <c r="B83" s="32">
        <v>980</v>
      </c>
      <c r="C83" s="24" t="s">
        <v>260</v>
      </c>
      <c r="D83" s="25"/>
      <c r="E83" s="55">
        <v>34915</v>
      </c>
      <c r="F83" s="55">
        <v>8972</v>
      </c>
      <c r="G83" s="6"/>
    </row>
    <row r="84" spans="2:7" ht="15">
      <c r="B84" s="32">
        <v>982</v>
      </c>
      <c r="C84" s="24" t="s">
        <v>261</v>
      </c>
      <c r="D84" s="25"/>
      <c r="E84" s="55">
        <v>13987</v>
      </c>
      <c r="F84" s="55">
        <v>13622</v>
      </c>
      <c r="G84" s="6"/>
    </row>
    <row r="85" spans="2:7" ht="15">
      <c r="B85" s="32">
        <v>983</v>
      </c>
      <c r="C85" s="24" t="s">
        <v>262</v>
      </c>
      <c r="D85" s="25"/>
      <c r="E85" s="55">
        <v>8140</v>
      </c>
      <c r="F85" s="55">
        <v>10554</v>
      </c>
      <c r="G85" s="6"/>
    </row>
    <row r="86" spans="2:7" ht="15">
      <c r="B86" s="32">
        <v>984</v>
      </c>
      <c r="C86" s="24" t="s">
        <v>263</v>
      </c>
      <c r="D86" s="25"/>
      <c r="E86" s="55"/>
      <c r="F86" s="55"/>
      <c r="G86" s="6"/>
    </row>
    <row r="87" spans="2:7" ht="15">
      <c r="B87" s="32">
        <v>985</v>
      </c>
      <c r="C87" s="24" t="s">
        <v>264</v>
      </c>
      <c r="D87" s="25"/>
      <c r="E87" s="55"/>
      <c r="F87" s="55"/>
      <c r="G87" s="6"/>
    </row>
    <row r="88" spans="2:7" ht="15">
      <c r="B88" s="28" t="s">
        <v>265</v>
      </c>
      <c r="C88" s="24" t="s">
        <v>266</v>
      </c>
      <c r="D88" s="25"/>
      <c r="E88" s="55"/>
      <c r="F88" s="55"/>
      <c r="G88" s="6"/>
    </row>
    <row r="89" spans="2:7" ht="15">
      <c r="B89" s="32" t="s">
        <v>162</v>
      </c>
      <c r="C89" s="24" t="s">
        <v>267</v>
      </c>
      <c r="D89" s="25"/>
      <c r="E89" s="55">
        <f>SUM(E90:E93)</f>
        <v>365960</v>
      </c>
      <c r="F89" s="55">
        <f>SUM(F90:F93)</f>
        <v>356273</v>
      </c>
      <c r="G89" s="6"/>
    </row>
    <row r="90" spans="2:7" ht="15">
      <c r="B90" s="32">
        <v>970</v>
      </c>
      <c r="C90" s="24" t="s">
        <v>268</v>
      </c>
      <c r="D90" s="25"/>
      <c r="E90" s="55">
        <v>365960</v>
      </c>
      <c r="F90" s="55">
        <v>356273</v>
      </c>
      <c r="G90" s="6"/>
    </row>
    <row r="91" spans="2:7" ht="24.75">
      <c r="B91" s="32">
        <v>971</v>
      </c>
      <c r="C91" s="26" t="s">
        <v>269</v>
      </c>
      <c r="D91" s="25"/>
      <c r="E91" s="55"/>
      <c r="F91" s="55"/>
      <c r="G91" s="6"/>
    </row>
    <row r="92" spans="2:7" ht="24.75">
      <c r="B92" s="32">
        <v>972.973</v>
      </c>
      <c r="C92" s="26" t="s">
        <v>270</v>
      </c>
      <c r="D92" s="25"/>
      <c r="E92" s="55"/>
      <c r="F92" s="55"/>
      <c r="G92" s="6"/>
    </row>
    <row r="93" spans="2:7" ht="15">
      <c r="B93" s="32">
        <v>974</v>
      </c>
      <c r="C93" s="24" t="s">
        <v>271</v>
      </c>
      <c r="D93" s="25"/>
      <c r="E93" s="55"/>
      <c r="F93" s="55"/>
      <c r="G93" s="6"/>
    </row>
    <row r="94" spans="2:7" ht="15">
      <c r="B94" s="32" t="s">
        <v>162</v>
      </c>
      <c r="C94" s="24" t="s">
        <v>272</v>
      </c>
      <c r="D94" s="25"/>
      <c r="E94" s="68">
        <f>E95+E96</f>
        <v>0</v>
      </c>
      <c r="F94" s="68">
        <f>F95+F96</f>
        <v>19822</v>
      </c>
      <c r="G94" s="6"/>
    </row>
    <row r="95" spans="2:7" ht="15">
      <c r="B95" s="32">
        <v>960</v>
      </c>
      <c r="C95" s="24" t="s">
        <v>273</v>
      </c>
      <c r="D95" s="25"/>
      <c r="E95" s="55"/>
      <c r="F95" s="55"/>
      <c r="G95" s="6"/>
    </row>
    <row r="96" spans="2:7" ht="15">
      <c r="B96" s="29">
        <v>961962963967</v>
      </c>
      <c r="C96" s="24" t="s">
        <v>274</v>
      </c>
      <c r="D96" s="25"/>
      <c r="E96" s="55"/>
      <c r="F96" s="55">
        <v>19822</v>
      </c>
      <c r="G96" s="6"/>
    </row>
    <row r="97" spans="2:7" ht="15">
      <c r="B97" s="32" t="s">
        <v>162</v>
      </c>
      <c r="C97" s="24" t="s">
        <v>275</v>
      </c>
      <c r="D97" s="25"/>
      <c r="E97" s="68">
        <f>SUM(E98:E104)</f>
        <v>46532</v>
      </c>
      <c r="F97" s="68">
        <f>SUM(F98:F104)</f>
        <v>41646</v>
      </c>
      <c r="G97" s="6"/>
    </row>
    <row r="98" spans="2:7" ht="15">
      <c r="B98" s="32">
        <v>22</v>
      </c>
      <c r="C98" s="24" t="s">
        <v>276</v>
      </c>
      <c r="D98" s="25"/>
      <c r="E98" s="55"/>
      <c r="F98" s="55"/>
      <c r="G98" s="6"/>
    </row>
    <row r="99" spans="2:7" ht="15">
      <c r="B99" s="32">
        <v>23</v>
      </c>
      <c r="C99" s="24" t="s">
        <v>277</v>
      </c>
      <c r="D99" s="25"/>
      <c r="E99" s="55">
        <v>15239</v>
      </c>
      <c r="F99" s="55">
        <v>13300</v>
      </c>
      <c r="G99" s="6"/>
    </row>
    <row r="100" spans="2:7" ht="15">
      <c r="B100" s="32">
        <v>24</v>
      </c>
      <c r="C100" s="24" t="s">
        <v>278</v>
      </c>
      <c r="D100" s="25"/>
      <c r="E100" s="55"/>
      <c r="F100" s="55"/>
      <c r="G100" s="6"/>
    </row>
    <row r="101" spans="2:7" ht="15">
      <c r="B101" s="32">
        <v>25</v>
      </c>
      <c r="C101" s="24" t="s">
        <v>279</v>
      </c>
      <c r="D101" s="25"/>
      <c r="E101" s="55"/>
      <c r="F101" s="55"/>
      <c r="G101" s="6"/>
    </row>
    <row r="102" spans="2:7" ht="15">
      <c r="B102" s="32">
        <v>26</v>
      </c>
      <c r="C102" s="24" t="s">
        <v>280</v>
      </c>
      <c r="D102" s="25"/>
      <c r="E102" s="55"/>
      <c r="F102" s="55"/>
      <c r="G102" s="6"/>
    </row>
    <row r="103" spans="2:7" ht="15">
      <c r="B103" s="32">
        <v>21</v>
      </c>
      <c r="C103" s="24" t="s">
        <v>281</v>
      </c>
      <c r="D103" s="25"/>
      <c r="E103" s="55"/>
      <c r="F103" s="55">
        <v>8307</v>
      </c>
      <c r="G103" s="6"/>
    </row>
    <row r="104" spans="2:7" ht="15">
      <c r="B104" s="32" t="s">
        <v>282</v>
      </c>
      <c r="C104" s="24" t="s">
        <v>283</v>
      </c>
      <c r="D104" s="25"/>
      <c r="E104" s="55">
        <v>31293</v>
      </c>
      <c r="F104" s="55">
        <v>20039</v>
      </c>
      <c r="G104" s="6"/>
    </row>
    <row r="105" spans="2:7" ht="15">
      <c r="B105" s="32" t="s">
        <v>162</v>
      </c>
      <c r="C105" s="24" t="s">
        <v>284</v>
      </c>
      <c r="D105" s="25"/>
      <c r="E105" s="68">
        <f>SUM(E106:E109)</f>
        <v>1275</v>
      </c>
      <c r="F105" s="68">
        <f>SUM(F106:F109)</f>
        <v>1275</v>
      </c>
      <c r="G105" s="6"/>
    </row>
    <row r="106" spans="2:7" ht="15">
      <c r="B106" s="32">
        <v>950.951</v>
      </c>
      <c r="C106" s="24" t="s">
        <v>285</v>
      </c>
      <c r="D106" s="25"/>
      <c r="E106" s="55"/>
      <c r="F106" s="55"/>
      <c r="G106" s="6"/>
    </row>
    <row r="107" spans="2:7" ht="15">
      <c r="B107" s="32">
        <v>954</v>
      </c>
      <c r="C107" s="24" t="s">
        <v>286</v>
      </c>
      <c r="D107" s="25"/>
      <c r="E107" s="55"/>
      <c r="F107" s="55"/>
      <c r="G107" s="6"/>
    </row>
    <row r="108" spans="2:7" ht="15">
      <c r="B108" s="32" t="s">
        <v>287</v>
      </c>
      <c r="C108" s="24" t="s">
        <v>288</v>
      </c>
      <c r="D108" s="25"/>
      <c r="E108" s="55"/>
      <c r="F108" s="55"/>
      <c r="G108" s="6"/>
    </row>
    <row r="109" spans="2:7" ht="15">
      <c r="B109" s="32">
        <v>957</v>
      </c>
      <c r="C109" s="24" t="s">
        <v>289</v>
      </c>
      <c r="D109" s="25"/>
      <c r="E109" s="55">
        <v>1275</v>
      </c>
      <c r="F109" s="55">
        <v>1275</v>
      </c>
      <c r="G109" s="6"/>
    </row>
    <row r="110" spans="2:7" ht="15">
      <c r="B110" s="32">
        <v>969</v>
      </c>
      <c r="C110" s="24" t="s">
        <v>290</v>
      </c>
      <c r="D110" s="25"/>
      <c r="E110" s="55"/>
      <c r="F110" s="55"/>
      <c r="G110" s="6"/>
    </row>
    <row r="111" spans="2:7" ht="15">
      <c r="B111" s="32" t="s">
        <v>162</v>
      </c>
      <c r="C111" s="66" t="s">
        <v>291</v>
      </c>
      <c r="D111" s="25"/>
      <c r="E111" s="68">
        <f>E66+E69+E81+E97+E105+E110</f>
        <v>1831316</v>
      </c>
      <c r="F111" s="68">
        <f>F66+F69+F81+F97+F105+F110</f>
        <v>1818880</v>
      </c>
      <c r="G111" s="6"/>
    </row>
    <row r="112" spans="2:7" ht="15">
      <c r="B112" s="31"/>
      <c r="C112" s="6"/>
      <c r="D112" s="6"/>
      <c r="E112" s="6"/>
      <c r="F112" s="6"/>
      <c r="G112" s="6"/>
    </row>
    <row r="113" spans="2:7" ht="15">
      <c r="B113" s="100" t="s">
        <v>296</v>
      </c>
      <c r="C113" s="100"/>
      <c r="D113" s="6"/>
      <c r="E113" s="6"/>
      <c r="F113" s="6"/>
      <c r="G113" s="6"/>
    </row>
    <row r="114" spans="2:7" ht="15">
      <c r="B114" s="74" t="s">
        <v>357</v>
      </c>
      <c r="C114" s="77"/>
      <c r="D114" s="74"/>
      <c r="E114" s="6"/>
      <c r="F114" s="6"/>
      <c r="G114" s="6"/>
    </row>
    <row r="115" spans="2:7" ht="15">
      <c r="B115" s="33"/>
      <c r="C115" s="5"/>
      <c r="D115" s="6"/>
      <c r="E115" s="6"/>
      <c r="F115" s="6"/>
      <c r="G115" s="6"/>
    </row>
    <row r="116" spans="2:7" ht="15">
      <c r="B116" s="100" t="s">
        <v>297</v>
      </c>
      <c r="C116" s="100"/>
      <c r="D116" s="6"/>
      <c r="E116" s="6"/>
      <c r="F116" s="6"/>
      <c r="G116" s="6"/>
    </row>
    <row r="117" spans="2:7" ht="15">
      <c r="B117" s="100" t="s">
        <v>359</v>
      </c>
      <c r="C117" s="100"/>
      <c r="D117" s="6"/>
      <c r="E117" s="6"/>
      <c r="F117" s="6"/>
      <c r="G117" s="6"/>
    </row>
    <row r="118" spans="2:7" ht="15">
      <c r="B118" s="30"/>
      <c r="C118" s="6"/>
      <c r="D118" s="6"/>
      <c r="E118" s="6"/>
      <c r="F118" s="6"/>
      <c r="G118" s="6"/>
    </row>
    <row r="119" spans="2:7" ht="15">
      <c r="B119" s="30"/>
      <c r="C119" s="6"/>
      <c r="D119" s="6"/>
      <c r="E119" s="6"/>
      <c r="F119" s="6"/>
      <c r="G119" s="6"/>
    </row>
    <row r="120" spans="2:6" ht="15">
      <c r="B120" s="21"/>
      <c r="C120" s="21"/>
      <c r="D120" s="21"/>
      <c r="E120" s="21"/>
      <c r="F120" s="21"/>
    </row>
  </sheetData>
  <sheetProtection/>
  <mergeCells count="18">
    <mergeCell ref="B6:F6"/>
    <mergeCell ref="B1:C1"/>
    <mergeCell ref="B2:C2"/>
    <mergeCell ref="B3:C3"/>
    <mergeCell ref="B4:C4"/>
    <mergeCell ref="B5:F5"/>
    <mergeCell ref="B7:F7"/>
    <mergeCell ref="B8:B9"/>
    <mergeCell ref="C8:C9"/>
    <mergeCell ref="D8:D9"/>
    <mergeCell ref="B62:F62"/>
    <mergeCell ref="E8:F8"/>
    <mergeCell ref="B116:C116"/>
    <mergeCell ref="B117:C117"/>
    <mergeCell ref="B63:B64"/>
    <mergeCell ref="C63:C64"/>
    <mergeCell ref="D63:D64"/>
    <mergeCell ref="B113:C11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lifeadmin</dc:creator>
  <cp:keywords/>
  <dc:description/>
  <cp:lastModifiedBy>Zarko Vukovic</cp:lastModifiedBy>
  <cp:lastPrinted>2015-04-20T13:12:28Z</cp:lastPrinted>
  <dcterms:created xsi:type="dcterms:W3CDTF">2012-03-17T08:45:44Z</dcterms:created>
  <dcterms:modified xsi:type="dcterms:W3CDTF">2015-05-11T08:47:38Z</dcterms:modified>
  <cp:category/>
  <cp:version/>
  <cp:contentType/>
  <cp:contentStatus/>
</cp:coreProperties>
</file>