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180" windowWidth="11220" windowHeight="9945" activeTab="3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<sst xmlns="http://schemas.openxmlformats.org/spreadsheetml/2006/main" count="431" uniqueCount="375">
  <si>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</si>
  <si>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</si>
  <si>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</si>
  <si>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</si>
  <si>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</si>
  <si>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</si>
  <si>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</si>
  <si>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</si>
  <si>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</si>
  <si>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</si>
  <si>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</si>
  <si>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</si>
  <si>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</si>
  <si>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</si>
  <si>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</si>
  <si>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</si>
  <si>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</si>
  <si>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</si>
  <si>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</si>
  <si>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</si>
  <si>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</si>
  <si>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</si>
  <si>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</si>
  <si>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</si>
  <si>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</si>
  <si>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</si>
  <si>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</si>
  <si>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</si>
  <si>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</si>
  <si>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</si>
  <si>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</si>
  <si>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</si>
  <si>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</si>
  <si>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</si>
  <si>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</si>
  <si>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</si>
  <si>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</si>
  <si>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</si>
  <si>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</si>
  <si>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</si>
  <si>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</si>
  <si>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</si>
  <si>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</si>
  <si>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</si>
  <si>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</si>
  <si>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</si>
  <si>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</si>
  <si>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</si>
  <si>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</si>
  <si>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</si>
  <si>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</si>
  <si>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</si>
  <si>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</si>
  <si>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</si>
  <si>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</si>
  <si>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</si>
  <si>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</si>
  <si>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</si>
  <si>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</si>
  <si>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</si>
  <si>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</si>
  <si>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</si>
  <si>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</si>
  <si>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</si>
  <si>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</si>
  <si>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</si>
  <si>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</si>
  <si>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</si>
  <si>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</si>
  <si>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</si>
  <si>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</si>
  <si>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</si>
  <si>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</si>
  <si>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</si>
  <si>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</si>
  <si>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</si>
  <si>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</si>
  <si>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</si>
  <si>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</si>
  <si>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</si>
  <si>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</si>
  <si>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</si>
  <si>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</si>
  <si>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</si>
  <si>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</si>
  <si>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</si>
  <si>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</si>
  <si>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</si>
  <si>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</si>
  <si>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</si>
  <si>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</si>
  <si>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</si>
  <si>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</si>
  <si>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</si>
  <si>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</si>
  <si>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</si>
  <si>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</si>
  <si>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</si>
  <si>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</si>
  <si>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</si>
  <si>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</si>
  <si>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</si>
  <si>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</si>
  <si>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</si>
  <si>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</si>
  <si>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</si>
  <si>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</si>
  <si>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</si>
  <si>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</si>
  <si>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</si>
  <si>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</si>
  <si>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</si>
  <si>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</si>
  <si>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</si>
  <si>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</si>
  <si>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</si>
  <si>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</si>
  <si>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</si>
  <si>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</si>
  <si>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</si>
  <si>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</si>
  <si>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</si>
  <si>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</si>
  <si>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</si>
  <si>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</si>
  <si>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</si>
  <si>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</si>
  <si>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</si>
  <si>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</si>
  <si>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</si>
  <si>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</si>
  <si>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</si>
  <si>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</si>
  <si>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</si>
  <si>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</si>
  <si>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</si>
  <si>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</si>
  <si>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</si>
  <si>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</si>
  <si>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</si>
  <si>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</si>
  <si>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</si>
  <si>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</si>
  <si>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</si>
  <si>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</si>
  <si>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</si>
  <si>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</si>
  <si>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</si>
  <si>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</si>
  <si>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</si>
  <si>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</si>
  <si>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</si>
  <si>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</si>
  <si>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</si>
  <si>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</si>
  <si>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</si>
  <si>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</si>
  <si>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</si>
  <si>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</si>
  <si>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</si>
  <si>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</si>
  <si>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</si>
  <si>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</si>
  <si>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</si>
  <si>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</si>
  <si>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</si>
  <si>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</si>
  <si>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</si>
  <si>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</si>
  <si>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</si>
  <si>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</si>
  <si>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</si>
  <si>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</si>
  <si>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</si>
  <si>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</si>
  <si>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</si>
  <si>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</si>
  <si>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</si>
  <si>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</si>
  <si>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</si>
  <si>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</si>
  <si>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</si>
  <si>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</si>
  <si>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</si>
  <si>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</si>
  <si>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</si>
  <si>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</si>
  <si>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</si>
  <si>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</si>
  <si>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</si>
  <si>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</si>
  <si>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</si>
  <si>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</si>
  <si>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</si>
  <si>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</si>
  <si>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</si>
  <si>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</si>
  <si>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</si>
  <si>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</si>
  <si>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</si>
  <si>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</si>
  <si>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</si>
  <si>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</si>
  <si>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</si>
  <si>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</si>
  <si>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</si>
  <si>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</si>
  <si>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</si>
  <si>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</si>
  <si>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</si>
  <si>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</si>
  <si>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</si>
  <si>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</si>
  <si>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</si>
  <si>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</si>
  <si>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</si>
  <si>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</si>
  <si>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</si>
  <si>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</si>
  <si>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</si>
  <si>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</si>
  <si>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</si>
  <si>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</si>
  <si>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</si>
  <si>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</si>
  <si>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</si>
  <si>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</si>
  <si>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</si>
  <si>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</si>
  <si>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</si>
  <si>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</si>
  <si>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</si>
  <si>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</si>
  <si>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</si>
  <si>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</si>
  <si>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</si>
  <si>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</si>
  <si>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</si>
  <si>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</si>
  <si>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</si>
  <si>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</si>
  <si>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</si>
  <si>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</si>
  <si>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</si>
  <si>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</si>
  <si>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</si>
  <si>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</si>
  <si>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</si>
  <si>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</si>
  <si>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</si>
  <si>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</si>
  <si>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</si>
  <si>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</si>
  <si>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</si>
  <si>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</si>
  <si>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</si>
  <si>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</si>
  <si>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</si>
  <si>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</si>
  <si>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</si>
  <si>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</si>
  <si>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</si>
  <si>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</si>
  <si>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</si>
  <si>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</si>
  <si>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</si>
  <si>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</si>
  <si>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</si>
  <si>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</si>
  <si>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</si>
  <si>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</si>
  <si>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</si>
  <si>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</si>
  <si>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</si>
  <si>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</si>
  <si>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</si>
  <si>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</si>
  <si>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</si>
  <si>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</si>
  <si>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</si>
  <si>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</si>
  <si>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</si>
  <si>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</si>
  <si>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</si>
  <si>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</si>
  <si>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</si>
  <si>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</si>
  <si>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</si>
  <si>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</si>
  <si>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</si>
  <si>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</si>
  <si>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</si>
  <si>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</si>
  <si>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</si>
  <si>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</si>
  <si>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</si>
  <si>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</si>
  <si>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</si>
  <si>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</si>
  <si>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</si>
  <si>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</si>
  <si>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</si>
  <si>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</si>
  <si>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</si>
  <si>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</si>
  <si>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</si>
  <si>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</si>
  <si>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</si>
  <si>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</si>
  <si>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</si>
  <si>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</si>
  <si>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</si>
  <si>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</si>
  <si>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</si>
  <si>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</si>
  <si>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</si>
  <si>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</si>
  <si>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</si>
  <si>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</si>
  <si>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</si>
  <si>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</si>
  <si>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</si>
  <si>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</si>
  <si>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</si>
  <si>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</si>
  <si>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</si>
  <si>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</si>
  <si>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</si>
  <si>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</si>
  <si>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</si>
  <si>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</si>
  <si>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</si>
  <si>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</si>
  <si>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</si>
  <si>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</si>
  <si>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</si>
  <si>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</si>
  <si>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</si>
  <si>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</si>
  <si>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</si>
  <si>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</si>
  <si>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</si>
  <si>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</si>
  <si>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</si>
  <si>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</si>
  <si>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</si>
  <si>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</si>
  <si>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</si>
  <si>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</si>
  <si>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</si>
  <si>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</si>
  <si>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</si>
  <si>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</si>
  <si>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</si>
  <si>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</si>
  <si>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</si>
  <si>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</si>
  <si>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</si>
  <si>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</si>
  <si>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</si>
  <si>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</si>
  <si>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</si>
  <si>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</si>
  <si>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</si>
  <si>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</si>
  <si>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</si>
  <si>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Stanje na dan 30. jun tekuće godine</t>
  </si>
  <si>
    <t>od 01.01.2016.do 31.12.2016.</t>
  </si>
  <si>
    <t>Prethodna godina 31.12.2015.</t>
  </si>
  <si>
    <t>godina 31.12.2016.</t>
  </si>
  <si>
    <t>od 01.01.2016 do 31.12.2016.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</si>
  <si>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25.01.2017.</t>
    </r>
  </si>
  <si>
    <t>Datum:25.01.2017.</t>
  </si>
  <si>
    <t>25.01.2017. godine</t>
  </si>
  <si>
    <t>Tekuća godina 31.12.2016.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</si>
</sst>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  <numFmt numFmtId="173" formatCode="#,##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173" fontId="6" fillId="0" borderId="12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3" fontId="32" fillId="0" borderId="19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6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3" fontId="40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jana%20dokumentacija\izvjestaji%20za%20ano-lovcen%20zivotna%20osiguranja\bilansi%202016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SheetLayoutView="100" zoomScalePageLayoutView="0" workbookViewId="0" topLeftCell="A61">
      <selection activeCell="J29" sqref="J29"/>
    </sheetView>
  </sheetViews>
  <sheetFormatPr defaultColWidth="9.140625" defaultRowHeight="15"/>
  <cols>
    <col min="1" max="1" width="27.8515625" style="0" customWidth="1"/>
    <col min="2" max="2" width="34.7109375" style="0" customWidth="1"/>
    <col min="3" max="3" width="27.7109375" style="0" customWidth="1"/>
    <col min="4" max="4" width="22.8515625" style="118" customWidth="1"/>
    <col min="5" max="5" width="21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358</v>
      </c>
      <c r="E7" s="120" t="s">
        <v>359</v>
      </c>
      <c r="F7" s="119"/>
      <c r="G7" s="119"/>
    </row>
    <row r="8" spans="1:9" ht="15">
      <c r="A8" s="2" t="s">
        <v>362</v>
      </c>
      <c r="E8" s="120" t="s">
        <v>361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56" t="s">
        <v>0</v>
      </c>
      <c r="C10" s="156"/>
      <c r="E10" s="119"/>
      <c r="F10" s="119"/>
      <c r="G10" s="119"/>
      <c r="I10" s="2"/>
    </row>
    <row r="11" spans="2:7" ht="15">
      <c r="B11" s="156" t="s">
        <v>367</v>
      </c>
      <c r="C11" s="156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4"/>
      <c r="B15" s="3"/>
      <c r="C15" s="7"/>
      <c r="D15" s="158" t="s">
        <v>3</v>
      </c>
      <c r="E15" s="159"/>
      <c r="F15" s="119"/>
      <c r="G15" s="119"/>
    </row>
    <row r="16" spans="1:7" ht="15.75" thickBot="1">
      <c r="A16" s="157"/>
      <c r="B16" s="4"/>
      <c r="C16" s="4"/>
      <c r="D16" s="160"/>
      <c r="E16" s="161"/>
      <c r="F16" s="119"/>
      <c r="G16" s="119"/>
    </row>
    <row r="17" spans="1:7" ht="15">
      <c r="A17" s="157"/>
      <c r="B17" s="5" t="s">
        <v>1</v>
      </c>
      <c r="C17" s="8" t="s">
        <v>2</v>
      </c>
      <c r="D17" s="124"/>
      <c r="E17" s="162" t="s">
        <v>368</v>
      </c>
      <c r="F17" s="119"/>
      <c r="G17" s="119"/>
    </row>
    <row r="18" spans="1:7" ht="24.75" thickBot="1">
      <c r="A18" s="155"/>
      <c r="B18" s="6"/>
      <c r="C18" s="6"/>
      <c r="D18" s="125" t="s">
        <v>374</v>
      </c>
      <c r="E18" s="163"/>
      <c r="F18" s="119"/>
      <c r="G18" s="119"/>
    </row>
    <row r="19" spans="1:7" ht="16.5" thickBot="1">
      <c r="A19" s="10"/>
      <c r="B19" s="11">
        <v>1</v>
      </c>
      <c r="C19" s="11">
        <v>2</v>
      </c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16"/>
      <c r="E20" s="11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32">
        <f>+D22+D23+D25+D26</f>
        <v>1290980.1099999999</v>
      </c>
      <c r="E21" s="132">
        <f>+E22+E23+E25+E26</f>
        <v>1223989.72</v>
      </c>
      <c r="F21" s="119"/>
      <c r="G21" s="119"/>
    </row>
    <row r="22" spans="1:7" ht="26.25" thickBot="1">
      <c r="A22" s="10"/>
      <c r="B22" s="18" t="s">
        <v>7</v>
      </c>
      <c r="C22" s="15"/>
      <c r="D22" s="116">
        <v>1271073.38</v>
      </c>
      <c r="E22" s="116">
        <v>1205754.47</v>
      </c>
      <c r="F22" s="119"/>
      <c r="G22" s="119"/>
    </row>
    <row r="23" spans="1:7" ht="25.5">
      <c r="A23" s="154"/>
      <c r="B23" s="19" t="s">
        <v>8</v>
      </c>
      <c r="C23" s="154"/>
      <c r="D23" s="152">
        <v>3106.73</v>
      </c>
      <c r="E23" s="152">
        <v>7152.14</v>
      </c>
      <c r="F23" s="119"/>
      <c r="G23" s="119"/>
    </row>
    <row r="24" spans="1:7" ht="15.75" customHeight="1" thickBot="1">
      <c r="A24" s="155"/>
      <c r="B24" s="18" t="s">
        <v>9</v>
      </c>
      <c r="C24" s="155"/>
      <c r="D24" s="153"/>
      <c r="E24" s="153"/>
      <c r="F24" s="119"/>
      <c r="G24" s="119"/>
    </row>
    <row r="25" spans="1:7" ht="26.25" thickBot="1">
      <c r="A25" s="10"/>
      <c r="B25" s="18" t="s">
        <v>10</v>
      </c>
      <c r="C25" s="15"/>
      <c r="D25" s="116">
        <v>16800</v>
      </c>
      <c r="E25" s="116">
        <v>11083.11</v>
      </c>
      <c r="F25" s="119"/>
      <c r="G25" s="119"/>
    </row>
    <row r="26" spans="1:7" ht="16.5" thickBot="1">
      <c r="A26" s="10"/>
      <c r="B26" s="18" t="s">
        <v>345</v>
      </c>
      <c r="C26" s="15"/>
      <c r="D26" s="116"/>
      <c r="E26" s="11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32">
        <f>+D28+D30+D31+D33+D34+D35+D36+D37</f>
        <v>1329116.5799999998</v>
      </c>
      <c r="E27" s="132">
        <f>+E28+E30+E31+E33+E34+E35+E36+E37</f>
        <v>1489658.73</v>
      </c>
      <c r="F27" s="119"/>
      <c r="G27" s="119"/>
    </row>
    <row r="28" spans="1:7" ht="25.5">
      <c r="A28" s="154"/>
      <c r="B28" s="19" t="s">
        <v>12</v>
      </c>
      <c r="C28" s="154"/>
      <c r="D28" s="152">
        <v>827674.26</v>
      </c>
      <c r="E28" s="152">
        <v>1021926.66</v>
      </c>
      <c r="F28" s="119"/>
      <c r="G28" s="119"/>
    </row>
    <row r="29" spans="1:7" ht="15.75" customHeight="1" thickBot="1">
      <c r="A29" s="155"/>
      <c r="B29" s="18" t="s">
        <v>13</v>
      </c>
      <c r="C29" s="155"/>
      <c r="D29" s="153"/>
      <c r="E29" s="153"/>
      <c r="F29" s="119"/>
      <c r="G29" s="119"/>
    </row>
    <row r="30" spans="1:7" ht="39" thickBot="1">
      <c r="A30" s="10"/>
      <c r="B30" s="18" t="s">
        <v>14</v>
      </c>
      <c r="C30" s="15"/>
      <c r="D30" s="116">
        <v>26911.05</v>
      </c>
      <c r="E30" s="116">
        <v>40823.09</v>
      </c>
      <c r="F30" s="119"/>
      <c r="G30" s="119"/>
    </row>
    <row r="31" spans="1:7" ht="25.5">
      <c r="A31" s="154"/>
      <c r="B31" s="19" t="s">
        <v>15</v>
      </c>
      <c r="C31" s="154"/>
      <c r="D31" s="152">
        <v>202192.98</v>
      </c>
      <c r="E31" s="152">
        <v>177079.6</v>
      </c>
      <c r="F31" s="119"/>
      <c r="G31" s="119"/>
    </row>
    <row r="32" spans="1:7" ht="15.75" customHeight="1" thickBot="1">
      <c r="A32" s="155"/>
      <c r="B32" s="18" t="s">
        <v>16</v>
      </c>
      <c r="C32" s="155"/>
      <c r="D32" s="153"/>
      <c r="E32" s="153"/>
      <c r="F32" s="119"/>
      <c r="G32" s="119"/>
    </row>
    <row r="33" spans="1:7" ht="26.25" thickBot="1">
      <c r="A33" s="10"/>
      <c r="B33" s="18" t="s">
        <v>17</v>
      </c>
      <c r="C33" s="15"/>
      <c r="D33" s="116">
        <v>43760.38</v>
      </c>
      <c r="E33" s="116">
        <v>74762.15</v>
      </c>
      <c r="F33" s="119"/>
      <c r="G33" s="119"/>
    </row>
    <row r="34" spans="1:7" ht="16.5" thickBot="1">
      <c r="A34" s="10"/>
      <c r="B34" s="18" t="s">
        <v>18</v>
      </c>
      <c r="C34" s="15"/>
      <c r="D34" s="116">
        <v>9138.48</v>
      </c>
      <c r="E34" s="116">
        <v>8862.06</v>
      </c>
      <c r="F34" s="119"/>
      <c r="G34" s="119"/>
    </row>
    <row r="35" spans="1:7" ht="26.25" thickBot="1">
      <c r="A35" s="10"/>
      <c r="B35" s="18" t="s">
        <v>19</v>
      </c>
      <c r="C35" s="15"/>
      <c r="D35" s="116">
        <v>52895.49</v>
      </c>
      <c r="E35" s="116">
        <v>35729.17</v>
      </c>
      <c r="F35" s="119"/>
      <c r="G35" s="119"/>
    </row>
    <row r="36" spans="1:7" ht="26.25" thickBot="1">
      <c r="A36" s="10"/>
      <c r="B36" s="18" t="s">
        <v>20</v>
      </c>
      <c r="C36" s="15"/>
      <c r="D36" s="116">
        <f>263027.24+749.7-97233</f>
        <v>166543.94</v>
      </c>
      <c r="E36" s="116">
        <v>130476</v>
      </c>
      <c r="F36" s="119"/>
      <c r="G36" s="119"/>
    </row>
    <row r="37" spans="1:7" ht="16.5" thickBot="1">
      <c r="A37" s="10"/>
      <c r="B37" s="18" t="s">
        <v>21</v>
      </c>
      <c r="C37" s="15"/>
      <c r="D37" s="116"/>
      <c r="E37" s="11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32">
        <f>D21-D27</f>
        <v>-38136.46999999997</v>
      </c>
      <c r="E38" s="132">
        <f>E21-E27</f>
        <v>-265669.01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16"/>
      <c r="E39" s="11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16">
        <f>+D41+D42+D43+D44+D45</f>
        <v>402601.97</v>
      </c>
      <c r="E40" s="116">
        <f>+E41+E42+E43+E44+E45</f>
        <v>1355236.14</v>
      </c>
      <c r="F40" s="119"/>
      <c r="G40" s="119"/>
    </row>
    <row r="41" spans="1:7" ht="16.5" thickBot="1">
      <c r="A41" s="10"/>
      <c r="B41" s="18" t="s">
        <v>26</v>
      </c>
      <c r="C41" s="15"/>
      <c r="D41" s="116">
        <v>102887</v>
      </c>
      <c r="E41" s="116">
        <v>947751</v>
      </c>
      <c r="F41" s="119"/>
      <c r="G41" s="119"/>
    </row>
    <row r="42" spans="1:7" ht="16.5" thickBot="1">
      <c r="A42" s="10"/>
      <c r="B42" s="18" t="s">
        <v>27</v>
      </c>
      <c r="C42" s="15"/>
      <c r="D42" s="116">
        <f>192957.27+3106.6</f>
        <v>196063.87</v>
      </c>
      <c r="E42" s="116">
        <v>200008.74</v>
      </c>
      <c r="F42" s="119"/>
      <c r="G42" s="119"/>
    </row>
    <row r="43" spans="1:7" ht="26.25" thickBot="1">
      <c r="A43" s="10"/>
      <c r="B43" s="18" t="s">
        <v>28</v>
      </c>
      <c r="C43" s="15"/>
      <c r="D43" s="116"/>
      <c r="E43" s="116"/>
      <c r="F43" s="119"/>
      <c r="G43" s="119"/>
    </row>
    <row r="44" spans="1:7" ht="16.5" thickBot="1">
      <c r="A44" s="10"/>
      <c r="B44" s="18" t="s">
        <v>29</v>
      </c>
      <c r="C44" s="15"/>
      <c r="D44" s="116">
        <f>102901.4+749.7</f>
        <v>103651.09999999999</v>
      </c>
      <c r="E44" s="116">
        <v>127476.4</v>
      </c>
      <c r="F44" s="119"/>
      <c r="G44" s="119"/>
    </row>
    <row r="45" spans="1:7" ht="26.25" thickBot="1">
      <c r="A45" s="10"/>
      <c r="B45" s="18" t="s">
        <v>360</v>
      </c>
      <c r="C45" s="15"/>
      <c r="D45" s="116">
        <v>0</v>
      </c>
      <c r="E45" s="116">
        <v>80000</v>
      </c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16">
        <f>+D47+D48+D49+D50+D51+D53+D55+D56</f>
        <v>374543.93</v>
      </c>
      <c r="E46" s="116">
        <f>+E47+E48+E49+E50+E51+E53+E55+E56</f>
        <v>1186800</v>
      </c>
      <c r="F46" s="119"/>
      <c r="G46" s="119"/>
    </row>
    <row r="47" spans="1:7" ht="39" thickBot="1">
      <c r="A47" s="10"/>
      <c r="B47" s="18" t="s">
        <v>31</v>
      </c>
      <c r="C47" s="15"/>
      <c r="D47" s="116">
        <v>358908.74</v>
      </c>
      <c r="E47" s="116">
        <v>1186800</v>
      </c>
      <c r="F47" s="119"/>
      <c r="G47" s="119"/>
    </row>
    <row r="48" spans="1:7" ht="39" thickBot="1">
      <c r="A48" s="10"/>
      <c r="B48" s="18" t="s">
        <v>32</v>
      </c>
      <c r="C48" s="15"/>
      <c r="D48" s="116"/>
      <c r="E48" s="116"/>
      <c r="F48" s="119"/>
      <c r="G48" s="119"/>
    </row>
    <row r="49" spans="1:7" ht="64.5" thickBot="1">
      <c r="A49" s="10"/>
      <c r="B49" s="18" t="s">
        <v>33</v>
      </c>
      <c r="C49" s="15"/>
      <c r="D49" s="116"/>
      <c r="E49" s="116"/>
      <c r="F49" s="119"/>
      <c r="G49" s="119"/>
    </row>
    <row r="50" spans="1:7" ht="64.5" thickBot="1">
      <c r="A50" s="10"/>
      <c r="B50" s="18" t="s">
        <v>34</v>
      </c>
      <c r="C50" s="15"/>
      <c r="D50" s="116"/>
      <c r="E50" s="116"/>
      <c r="F50" s="119"/>
      <c r="G50" s="119"/>
    </row>
    <row r="51" spans="1:7" ht="25.5">
      <c r="A51" s="154"/>
      <c r="B51" s="40" t="s">
        <v>60</v>
      </c>
      <c r="C51" s="154"/>
      <c r="D51" s="152"/>
      <c r="E51" s="152"/>
      <c r="F51" s="119"/>
      <c r="G51" s="119"/>
    </row>
    <row r="52" spans="1:7" ht="26.25" thickBot="1">
      <c r="A52" s="155"/>
      <c r="B52" s="18" t="s">
        <v>61</v>
      </c>
      <c r="C52" s="155"/>
      <c r="D52" s="153"/>
      <c r="E52" s="153"/>
      <c r="F52" s="119"/>
      <c r="G52" s="119"/>
    </row>
    <row r="53" spans="1:7" ht="25.5">
      <c r="A53" s="154"/>
      <c r="B53" s="19" t="s">
        <v>62</v>
      </c>
      <c r="C53" s="154"/>
      <c r="D53" s="152"/>
      <c r="E53" s="152"/>
      <c r="F53" s="119"/>
      <c r="G53" s="119"/>
    </row>
    <row r="54" spans="1:7" ht="15.75" customHeight="1" thickBot="1">
      <c r="A54" s="155"/>
      <c r="B54" s="18" t="s">
        <v>63</v>
      </c>
      <c r="C54" s="155"/>
      <c r="D54" s="153"/>
      <c r="E54" s="153"/>
      <c r="F54" s="119"/>
      <c r="G54" s="119"/>
    </row>
    <row r="55" spans="1:7" ht="26.25" thickBot="1">
      <c r="A55" s="10"/>
      <c r="B55" s="18" t="s">
        <v>64</v>
      </c>
      <c r="C55" s="15"/>
      <c r="D55" s="116">
        <v>15635.19</v>
      </c>
      <c r="E55" s="116"/>
      <c r="F55" s="119"/>
      <c r="G55" s="119"/>
    </row>
    <row r="56" spans="1:7" ht="26.25" thickBot="1">
      <c r="A56" s="10"/>
      <c r="B56" s="18" t="s">
        <v>65</v>
      </c>
      <c r="C56" s="15"/>
      <c r="D56" s="116"/>
      <c r="E56" s="11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32">
        <f>D40-D46</f>
        <v>28058.03999999998</v>
      </c>
      <c r="E57" s="132">
        <f>E40-E46</f>
        <v>168436.1399999999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16"/>
      <c r="E58" s="11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16">
        <f>D60+D61+D62+D63</f>
        <v>0</v>
      </c>
      <c r="E59" s="11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16"/>
      <c r="E60" s="116"/>
      <c r="F60" s="119"/>
      <c r="G60" s="119"/>
    </row>
    <row r="61" spans="1:7" ht="16.5" thickBot="1">
      <c r="A61" s="10"/>
      <c r="B61" s="18" t="s">
        <v>71</v>
      </c>
      <c r="C61" s="15"/>
      <c r="D61" s="116"/>
      <c r="E61" s="116"/>
      <c r="F61" s="119"/>
      <c r="G61" s="119"/>
    </row>
    <row r="62" spans="1:7" ht="16.5" thickBot="1">
      <c r="A62" s="10"/>
      <c r="B62" s="18" t="s">
        <v>72</v>
      </c>
      <c r="C62" s="15"/>
      <c r="D62" s="116"/>
      <c r="E62" s="116"/>
      <c r="F62" s="119"/>
      <c r="G62" s="119"/>
    </row>
    <row r="63" spans="1:7" ht="26.25" thickBot="1">
      <c r="A63" s="10"/>
      <c r="B63" s="18" t="s">
        <v>73</v>
      </c>
      <c r="C63" s="15"/>
      <c r="D63" s="116"/>
      <c r="E63" s="11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16">
        <f>D65+D66+D67+D68</f>
        <v>0</v>
      </c>
      <c r="E64" s="11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16"/>
      <c r="E65" s="116"/>
      <c r="F65" s="119"/>
      <c r="G65" s="119"/>
    </row>
    <row r="66" spans="1:7" ht="16.5" thickBot="1">
      <c r="A66" s="10"/>
      <c r="B66" s="18" t="s">
        <v>76</v>
      </c>
      <c r="C66" s="15"/>
      <c r="D66" s="116"/>
      <c r="E66" s="116"/>
      <c r="F66" s="119"/>
      <c r="G66" s="119"/>
    </row>
    <row r="67" spans="1:7" ht="16.5" thickBot="1">
      <c r="A67" s="10"/>
      <c r="B67" s="18" t="s">
        <v>77</v>
      </c>
      <c r="C67" s="15"/>
      <c r="D67" s="116"/>
      <c r="E67" s="116"/>
      <c r="F67" s="119"/>
      <c r="G67" s="119"/>
    </row>
    <row r="68" spans="1:7" ht="26.25" thickBot="1">
      <c r="A68" s="10"/>
      <c r="B68" s="18" t="s">
        <v>78</v>
      </c>
      <c r="C68" s="15"/>
      <c r="D68" s="116"/>
      <c r="E68" s="11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32">
        <f>D59-D64</f>
        <v>0</v>
      </c>
      <c r="E69" s="132">
        <f>E59-E64</f>
        <v>0</v>
      </c>
      <c r="F69" s="119"/>
      <c r="G69" s="119"/>
    </row>
    <row r="70" spans="1:7" ht="16.5" thickBot="1">
      <c r="A70" s="10"/>
      <c r="B70" s="15"/>
      <c r="C70" s="15"/>
      <c r="D70" s="116"/>
      <c r="E70" s="11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32">
        <f>D38+D57+D69</f>
        <v>-10078.429999999993</v>
      </c>
      <c r="E71" s="132">
        <f>E38+E57+E69</f>
        <v>-97232.87000000011</v>
      </c>
      <c r="F71" s="119"/>
      <c r="G71" s="119"/>
    </row>
    <row r="72" spans="1:7" ht="16.5" thickBot="1">
      <c r="A72" s="10"/>
      <c r="B72" s="15"/>
      <c r="C72" s="15"/>
      <c r="D72" s="116"/>
      <c r="E72" s="116"/>
      <c r="F72" s="119"/>
      <c r="G72" s="119"/>
    </row>
    <row r="73" spans="1:7" ht="26.25" thickBot="1">
      <c r="A73" s="10"/>
      <c r="B73" s="14" t="s">
        <v>82</v>
      </c>
      <c r="C73" s="15"/>
      <c r="D73" s="132">
        <f>+D74+D71</f>
        <v>63173.57000000001</v>
      </c>
      <c r="E73" s="132">
        <f>+E74+E71</f>
        <v>73252.12999999989</v>
      </c>
      <c r="F73" s="119"/>
      <c r="G73" s="119"/>
    </row>
    <row r="74" spans="1:7" ht="26.25" thickBot="1">
      <c r="A74" s="10"/>
      <c r="B74" s="14" t="s">
        <v>83</v>
      </c>
      <c r="C74" s="15"/>
      <c r="D74" s="132">
        <v>73252</v>
      </c>
      <c r="E74" s="132">
        <v>170485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9" t="s">
        <v>353</v>
      </c>
      <c r="B76" s="148" t="s">
        <v>84</v>
      </c>
      <c r="C76" s="148"/>
      <c r="D76" s="128" t="s">
        <v>86</v>
      </c>
      <c r="E76" s="151" t="s">
        <v>85</v>
      </c>
      <c r="F76" s="151"/>
      <c r="G76" s="151"/>
    </row>
    <row r="77" spans="1:7" s="41" customFormat="1" ht="15.75">
      <c r="A77" s="41" t="s">
        <v>373</v>
      </c>
      <c r="D77" s="127"/>
      <c r="E77" s="123"/>
      <c r="F77" s="123"/>
      <c r="G77" s="123"/>
    </row>
    <row r="78" spans="2:9" s="41" customFormat="1" ht="15.75">
      <c r="B78" s="149" t="s">
        <v>89</v>
      </c>
      <c r="C78" s="149"/>
      <c r="D78" s="127"/>
      <c r="E78" s="150" t="s">
        <v>90</v>
      </c>
      <c r="F78" s="150"/>
      <c r="G78" s="150"/>
      <c r="H78" s="42"/>
      <c r="I78" s="42"/>
    </row>
    <row r="79" spans="4:7" s="41" customFormat="1" ht="15.75">
      <c r="D79" s="127"/>
      <c r="E79" s="123"/>
      <c r="F79" s="123"/>
      <c r="G79" s="123"/>
    </row>
    <row r="80" spans="1:7" s="41" customFormat="1" ht="15.75">
      <c r="A80" s="43"/>
      <c r="D80" s="129"/>
      <c r="E80" s="123"/>
      <c r="F80" s="123"/>
      <c r="G80" s="123"/>
    </row>
    <row r="81" spans="1:7" s="41" customFormat="1" ht="15.75">
      <c r="A81" s="44" t="s">
        <v>87</v>
      </c>
      <c r="D81" s="130" t="s">
        <v>88</v>
      </c>
      <c r="E81" s="123"/>
      <c r="F81" s="123"/>
      <c r="G81" s="123"/>
    </row>
    <row r="82" spans="1:7" s="41" customFormat="1" ht="15.75">
      <c r="A82" s="45"/>
      <c r="D82" s="131"/>
      <c r="E82" s="123"/>
      <c r="F82" s="123"/>
      <c r="G82" s="123"/>
    </row>
    <row r="83" spans="4:7" s="41" customFormat="1" ht="15.75">
      <c r="D83" s="127"/>
      <c r="E83" s="123"/>
      <c r="F83" s="123"/>
      <c r="G83" s="123"/>
    </row>
    <row r="84" spans="5:7" ht="15">
      <c r="E84" s="119"/>
      <c r="F84" s="119"/>
      <c r="G84" s="119"/>
    </row>
    <row r="85" spans="5:7" ht="15">
      <c r="E85" s="119"/>
      <c r="F85" s="119"/>
      <c r="G85" s="119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</sheetData>
  <sheetProtection/>
  <mergeCells count="29"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0">
      <selection activeCell="N15" sqref="N15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367</v>
      </c>
    </row>
    <row r="11" ht="15">
      <c r="E11" s="39"/>
    </row>
    <row r="13" ht="15.75" thickBot="1"/>
    <row r="14" spans="1:11" ht="16.5">
      <c r="A14" s="20"/>
      <c r="B14" s="23"/>
      <c r="C14" s="168" t="s">
        <v>37</v>
      </c>
      <c r="D14" s="168" t="s">
        <v>38</v>
      </c>
      <c r="E14" s="168" t="s">
        <v>39</v>
      </c>
      <c r="F14" s="23"/>
      <c r="G14" s="25"/>
      <c r="H14" s="25"/>
      <c r="I14" s="23"/>
      <c r="J14" s="168" t="s">
        <v>44</v>
      </c>
      <c r="K14" s="23"/>
    </row>
    <row r="15" spans="1:11" ht="45">
      <c r="A15" s="21"/>
      <c r="B15" s="24" t="s">
        <v>36</v>
      </c>
      <c r="C15" s="169"/>
      <c r="D15" s="169"/>
      <c r="E15" s="169"/>
      <c r="F15" s="24" t="s">
        <v>40</v>
      </c>
      <c r="G15" s="26" t="s">
        <v>41</v>
      </c>
      <c r="H15" s="26" t="s">
        <v>42</v>
      </c>
      <c r="I15" s="24" t="s">
        <v>43</v>
      </c>
      <c r="J15" s="169"/>
      <c r="K15" s="27" t="s">
        <v>45</v>
      </c>
    </row>
    <row r="16" spans="1:11" ht="15.75" thickBot="1">
      <c r="A16" s="22" t="s">
        <v>35</v>
      </c>
      <c r="B16" s="6"/>
      <c r="C16" s="170"/>
      <c r="D16" s="170"/>
      <c r="E16" s="170"/>
      <c r="F16" s="6"/>
      <c r="G16" s="6"/>
      <c r="H16" s="6"/>
      <c r="I16" s="6"/>
      <c r="J16" s="170"/>
      <c r="K16" s="6"/>
    </row>
    <row r="17" spans="1:11" ht="15" customHeight="1">
      <c r="A17" s="28"/>
      <c r="B17" s="164">
        <v>1600000</v>
      </c>
      <c r="C17" s="164"/>
      <c r="D17" s="164"/>
      <c r="E17" s="164">
        <v>177275.41</v>
      </c>
      <c r="F17" s="164"/>
      <c r="G17" s="164"/>
      <c r="H17" s="164"/>
      <c r="I17" s="164"/>
      <c r="J17" s="164">
        <v>550403.78</v>
      </c>
      <c r="K17" s="164">
        <v>2327679.19</v>
      </c>
    </row>
    <row r="18" spans="1:11" ht="34.5" thickBot="1">
      <c r="A18" s="29" t="s">
        <v>46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</row>
    <row r="19" spans="1:11" ht="15" customHeight="1">
      <c r="A19" s="30" t="s">
        <v>47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1" ht="15.75" customHeight="1" thickBot="1">
      <c r="A20" s="31" t="s">
        <v>48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</row>
    <row r="21" spans="1:11" ht="15" customHeight="1">
      <c r="A21" s="32"/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5" customHeight="1">
      <c r="A22" s="30" t="s">
        <v>49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ht="23.25" thickBot="1">
      <c r="A23" s="31" t="s">
        <v>50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</row>
    <row r="24" spans="1:11" ht="15" customHeight="1">
      <c r="A24" s="33"/>
      <c r="B24" s="152"/>
      <c r="C24" s="152"/>
      <c r="D24" s="152"/>
      <c r="E24" s="152"/>
      <c r="F24" s="152"/>
      <c r="G24" s="152"/>
      <c r="H24" s="152"/>
      <c r="I24" s="152"/>
      <c r="J24" s="152"/>
      <c r="K24" s="152"/>
    </row>
    <row r="25" spans="1:11" ht="34.5" thickBot="1">
      <c r="A25" s="31" t="s">
        <v>51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</row>
    <row r="26" spans="1:11" ht="15" customHeight="1">
      <c r="A26" s="34"/>
      <c r="B26" s="152"/>
      <c r="C26" s="152"/>
      <c r="D26" s="152"/>
      <c r="E26" s="152"/>
      <c r="F26" s="152"/>
      <c r="G26" s="152"/>
      <c r="H26" s="152"/>
      <c r="I26" s="152"/>
      <c r="J26" s="152"/>
      <c r="K26" s="152"/>
    </row>
    <row r="27" spans="1:11" ht="45.75" thickBot="1">
      <c r="A27" s="31" t="s">
        <v>52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1" ht="15" customHeight="1">
      <c r="A28" s="34"/>
      <c r="B28" s="152"/>
      <c r="C28" s="152"/>
      <c r="D28" s="152"/>
      <c r="E28" s="152"/>
      <c r="F28" s="152"/>
      <c r="G28" s="152"/>
      <c r="H28" s="152"/>
      <c r="I28" s="152"/>
      <c r="J28" s="152"/>
      <c r="K28" s="152"/>
    </row>
    <row r="29" spans="1:11" ht="45.75" thickBot="1">
      <c r="A29" s="31" t="s">
        <v>53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  <row r="30" spans="1:11" ht="15" customHeight="1">
      <c r="A30" s="35"/>
      <c r="B30" s="152"/>
      <c r="C30" s="152"/>
      <c r="D30" s="152"/>
      <c r="E30" s="152">
        <v>-141925</v>
      </c>
      <c r="F30" s="152"/>
      <c r="G30" s="152"/>
      <c r="H30" s="152"/>
      <c r="I30" s="152"/>
      <c r="J30" s="152"/>
      <c r="K30" s="152">
        <f>SUM(E30:J30)</f>
        <v>-141925</v>
      </c>
    </row>
    <row r="31" spans="1:11" ht="34.5" thickBot="1">
      <c r="A31" s="31" t="s">
        <v>54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>
        <v>91075</v>
      </c>
      <c r="K32" s="116">
        <f>SUM(B32:J32)</f>
        <v>91075</v>
      </c>
    </row>
    <row r="33" spans="1:11" ht="15" customHeight="1">
      <c r="A33" s="36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11" ht="23.25" thickBot="1">
      <c r="A34" s="31" t="s">
        <v>56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64">
        <v>1600000</v>
      </c>
      <c r="C37" s="164"/>
      <c r="D37" s="164"/>
      <c r="E37" s="164">
        <f>+E17+E30</f>
        <v>35350.41</v>
      </c>
      <c r="F37" s="164"/>
      <c r="G37" s="164"/>
      <c r="H37" s="164"/>
      <c r="I37" s="164"/>
      <c r="J37" s="164">
        <f>+J17+J32</f>
        <v>641478.78</v>
      </c>
      <c r="K37" s="164">
        <f>+B37+C37+D37+E37+F37+G37+H37+I37+J37</f>
        <v>2276829.19</v>
      </c>
    </row>
    <row r="38" spans="1:11" ht="34.5" thickBot="1">
      <c r="A38" s="37" t="s">
        <v>352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</row>
    <row r="39" spans="1:11" ht="15" customHeight="1">
      <c r="A39" s="30" t="s">
        <v>47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</row>
    <row r="40" spans="1:11" ht="15.75" customHeight="1" thickBot="1">
      <c r="A40" s="31" t="s">
        <v>48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</row>
    <row r="41" spans="1:11" ht="15" customHeight="1">
      <c r="A41" s="32"/>
      <c r="B41" s="152"/>
      <c r="C41" s="152"/>
      <c r="D41" s="152"/>
      <c r="E41" s="152"/>
      <c r="F41" s="152"/>
      <c r="G41" s="152"/>
      <c r="H41" s="152"/>
      <c r="I41" s="152"/>
      <c r="J41" s="152"/>
      <c r="K41" s="152"/>
    </row>
    <row r="42" spans="1:11" ht="15" customHeight="1">
      <c r="A42" s="30" t="s">
        <v>49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1:11" ht="23.25" thickBot="1">
      <c r="A43" s="31" t="s">
        <v>50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</row>
    <row r="44" spans="1:11" ht="15" customHeight="1">
      <c r="A44" s="33"/>
      <c r="B44" s="152"/>
      <c r="C44" s="152"/>
      <c r="D44" s="152"/>
      <c r="E44" s="152"/>
      <c r="F44" s="152"/>
      <c r="G44" s="152"/>
      <c r="H44" s="152"/>
      <c r="I44" s="152"/>
      <c r="J44" s="152"/>
      <c r="K44" s="152"/>
    </row>
    <row r="45" spans="1:11" ht="34.5" thickBot="1">
      <c r="A45" s="31" t="s">
        <v>51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</row>
    <row r="46" spans="1:11" ht="15" customHeight="1">
      <c r="A46" s="34"/>
      <c r="B46" s="152"/>
      <c r="C46" s="152"/>
      <c r="D46" s="152"/>
      <c r="E46" s="152"/>
      <c r="F46" s="152"/>
      <c r="G46" s="152"/>
      <c r="H46" s="152"/>
      <c r="I46" s="152"/>
      <c r="J46" s="152"/>
      <c r="K46" s="152"/>
    </row>
    <row r="47" spans="1:11" ht="45.75" thickBot="1">
      <c r="A47" s="31" t="s">
        <v>52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</row>
    <row r="48" spans="1:11" ht="15" customHeight="1">
      <c r="A48" s="34"/>
      <c r="B48" s="152"/>
      <c r="C48" s="152"/>
      <c r="D48" s="152"/>
      <c r="E48" s="152"/>
      <c r="F48" s="152"/>
      <c r="G48" s="152"/>
      <c r="H48" s="152"/>
      <c r="I48" s="152"/>
      <c r="J48" s="152"/>
      <c r="K48" s="152"/>
    </row>
    <row r="49" spans="1:11" ht="45.75" thickBot="1">
      <c r="A49" s="31" t="s">
        <v>53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</row>
    <row r="50" spans="1:11" ht="15" customHeight="1">
      <c r="A50" s="35"/>
      <c r="B50" s="152"/>
      <c r="C50" s="152"/>
      <c r="D50" s="152"/>
      <c r="E50" s="152">
        <v>99759</v>
      </c>
      <c r="F50" s="152"/>
      <c r="G50" s="152"/>
      <c r="H50" s="152"/>
      <c r="I50" s="152"/>
      <c r="J50" s="152">
        <v>6179.03</v>
      </c>
      <c r="K50" s="164">
        <f>+E50+J50</f>
        <v>105938.03</v>
      </c>
    </row>
    <row r="51" spans="1:11" ht="34.5" thickBot="1">
      <c r="A51" s="31" t="s">
        <v>54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66"/>
    </row>
    <row r="52" spans="1:11" ht="23.25" thickBot="1">
      <c r="A52" s="31" t="s">
        <v>55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" customHeight="1">
      <c r="A53" s="36"/>
      <c r="B53" s="152">
        <v>600000</v>
      </c>
      <c r="C53" s="152"/>
      <c r="D53" s="152"/>
      <c r="E53" s="152"/>
      <c r="F53" s="152"/>
      <c r="G53" s="152"/>
      <c r="H53" s="152"/>
      <c r="I53" s="152"/>
      <c r="J53" s="152">
        <v>-600000</v>
      </c>
      <c r="K53" s="152"/>
    </row>
    <row r="54" spans="1:11" ht="23.25" thickBot="1">
      <c r="A54" s="31" t="s">
        <v>56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 customHeight="1">
      <c r="A57" s="33"/>
      <c r="B57" s="164">
        <f>+B37+B53</f>
        <v>2200000</v>
      </c>
      <c r="C57" s="164"/>
      <c r="D57" s="164"/>
      <c r="E57" s="164">
        <f>+E37+E50</f>
        <v>135109.41</v>
      </c>
      <c r="F57" s="164"/>
      <c r="G57" s="164"/>
      <c r="H57" s="164"/>
      <c r="I57" s="164"/>
      <c r="J57" s="164">
        <f>+J37+J50+J53</f>
        <v>47657.810000000056</v>
      </c>
      <c r="K57" s="164">
        <f>+B57+E57+J57</f>
        <v>2382767.22</v>
      </c>
    </row>
    <row r="58" spans="1:11" ht="22.5">
      <c r="A58" s="37" t="s">
        <v>366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372</v>
      </c>
      <c r="B62" s="118"/>
      <c r="C62" s="118"/>
      <c r="D62" s="133"/>
      <c r="E62" s="133"/>
      <c r="F62" s="133"/>
      <c r="G62" s="118"/>
      <c r="H62" s="118" t="s">
        <v>86</v>
      </c>
      <c r="I62" s="118"/>
      <c r="J62" s="133"/>
      <c r="K62" s="118"/>
    </row>
    <row r="63" spans="2:11" ht="15"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2:11" ht="15"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4"/>
      <c r="B68" s="118"/>
      <c r="C68" s="118"/>
      <c r="D68" s="118"/>
      <c r="E68" s="118"/>
      <c r="F68" s="118"/>
      <c r="G68" s="118"/>
      <c r="H68" s="118"/>
      <c r="I68" s="118"/>
      <c r="J68" s="136"/>
      <c r="K68" s="118"/>
    </row>
    <row r="69" spans="1:11" ht="15">
      <c r="A69" s="135" t="s">
        <v>87</v>
      </c>
      <c r="B69" s="118"/>
      <c r="C69" s="118"/>
      <c r="D69" s="118"/>
      <c r="E69" s="118"/>
      <c r="F69" s="118"/>
      <c r="G69" s="118"/>
      <c r="H69" s="118"/>
      <c r="I69" s="118"/>
      <c r="J69" s="137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8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I28:I29"/>
    <mergeCell ref="J28:J29"/>
    <mergeCell ref="K28:K29"/>
    <mergeCell ref="B28:B29"/>
    <mergeCell ref="C28:C29"/>
    <mergeCell ref="D28:D29"/>
    <mergeCell ref="E28:E29"/>
    <mergeCell ref="F28:F29"/>
    <mergeCell ref="D30:D31"/>
    <mergeCell ref="E30:E31"/>
    <mergeCell ref="F30:F31"/>
    <mergeCell ref="G28:G29"/>
    <mergeCell ref="H28:H29"/>
    <mergeCell ref="H30:H31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zoomScaleSheetLayoutView="100" zoomScalePageLayoutView="0" workbookViewId="0" topLeftCell="A1">
      <selection activeCell="E154" sqref="E154:E155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364</v>
      </c>
      <c r="B7" s="89"/>
      <c r="D7" s="105" t="s">
        <v>361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181" t="s">
        <v>91</v>
      </c>
      <c r="C10" s="181"/>
      <c r="D10" s="181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182" t="s">
        <v>367</v>
      </c>
      <c r="C12" s="182"/>
      <c r="D12" s="182"/>
      <c r="E12" s="89"/>
    </row>
    <row r="13" ht="15.75" thickBot="1">
      <c r="C13" s="47"/>
    </row>
    <row r="14" spans="1:5" ht="15.75" thickBot="1">
      <c r="A14" s="220" t="s">
        <v>92</v>
      </c>
      <c r="B14" s="221"/>
      <c r="C14" s="221"/>
      <c r="D14" s="221"/>
      <c r="E14" s="222"/>
    </row>
    <row r="15" spans="1:5" ht="19.5" thickBot="1">
      <c r="A15" s="69"/>
      <c r="B15" s="50"/>
      <c r="C15" s="50"/>
      <c r="D15" s="223" t="s">
        <v>3</v>
      </c>
      <c r="E15" s="224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225" t="s">
        <v>368</v>
      </c>
    </row>
    <row r="17" spans="1:5" ht="24.75" thickBot="1">
      <c r="A17" s="71"/>
      <c r="B17" s="6"/>
      <c r="C17" s="6"/>
      <c r="D17" s="108" t="s">
        <v>369</v>
      </c>
      <c r="E17" s="226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0">
        <f>+D20+D22+D24+D27</f>
        <v>1723.5</v>
      </c>
      <c r="E19" s="140">
        <f>+E20+E22+E24+E27</f>
        <v>1136.8000000000002</v>
      </c>
    </row>
    <row r="20" spans="1:5" ht="15">
      <c r="A20" s="75"/>
      <c r="B20" s="175" t="s">
        <v>96</v>
      </c>
      <c r="C20" s="154"/>
      <c r="D20" s="171"/>
      <c r="E20" s="171"/>
    </row>
    <row r="21" spans="1:5" ht="15.75" thickBot="1">
      <c r="A21" s="74" t="s">
        <v>201</v>
      </c>
      <c r="B21" s="176"/>
      <c r="C21" s="155"/>
      <c r="D21" s="172"/>
      <c r="E21" s="172"/>
    </row>
    <row r="22" spans="1:5" ht="15">
      <c r="A22" s="195" t="s">
        <v>198</v>
      </c>
      <c r="B22" s="175" t="s">
        <v>97</v>
      </c>
      <c r="C22" s="154"/>
      <c r="D22" s="171">
        <v>5373.5</v>
      </c>
      <c r="E22" s="171">
        <v>3790.8</v>
      </c>
    </row>
    <row r="23" spans="1:5" ht="15.75" thickBot="1">
      <c r="A23" s="196"/>
      <c r="B23" s="176"/>
      <c r="C23" s="155"/>
      <c r="D23" s="172"/>
      <c r="E23" s="172"/>
    </row>
    <row r="24" spans="1:5" ht="38.25" customHeight="1">
      <c r="A24" s="195" t="s">
        <v>199</v>
      </c>
      <c r="B24" s="175" t="s">
        <v>98</v>
      </c>
      <c r="C24" s="154"/>
      <c r="D24" s="171"/>
      <c r="E24" s="171"/>
    </row>
    <row r="25" spans="1:5" ht="3.75" customHeight="1" thickBot="1">
      <c r="A25" s="207"/>
      <c r="B25" s="186"/>
      <c r="C25" s="157"/>
      <c r="D25" s="201"/>
      <c r="E25" s="201"/>
    </row>
    <row r="26" spans="1:5" ht="15.75" customHeight="1" hidden="1" thickBot="1">
      <c r="A26" s="196"/>
      <c r="B26" s="176"/>
      <c r="C26" s="155"/>
      <c r="D26" s="172"/>
      <c r="E26" s="172"/>
    </row>
    <row r="27" spans="1:5" ht="15">
      <c r="A27" s="195" t="s">
        <v>200</v>
      </c>
      <c r="B27" s="175" t="s">
        <v>99</v>
      </c>
      <c r="C27" s="154"/>
      <c r="D27" s="171">
        <v>-3650</v>
      </c>
      <c r="E27" s="171">
        <v>-2654</v>
      </c>
    </row>
    <row r="28" spans="1:5" ht="15.75" thickBot="1">
      <c r="A28" s="196"/>
      <c r="B28" s="176"/>
      <c r="C28" s="155"/>
      <c r="D28" s="172"/>
      <c r="E28" s="172"/>
    </row>
    <row r="29" spans="1:5" ht="15">
      <c r="A29" s="212"/>
      <c r="B29" s="187" t="s">
        <v>100</v>
      </c>
      <c r="C29" s="154"/>
      <c r="D29" s="173">
        <f>+D31+D34+D37+D40+D43</f>
        <v>22802.97</v>
      </c>
      <c r="E29" s="173">
        <f>+E31+E34+E37+E40+E43</f>
        <v>19120.089999999997</v>
      </c>
    </row>
    <row r="30" spans="1:5" ht="27" customHeight="1" thickBot="1">
      <c r="A30" s="213"/>
      <c r="B30" s="188"/>
      <c r="C30" s="155"/>
      <c r="D30" s="174"/>
      <c r="E30" s="174"/>
    </row>
    <row r="31" spans="1:5" ht="36" customHeight="1" thickBot="1">
      <c r="A31" s="195" t="s">
        <v>202</v>
      </c>
      <c r="B31" s="175" t="s">
        <v>101</v>
      </c>
      <c r="C31" s="154"/>
      <c r="D31" s="171"/>
      <c r="E31" s="171"/>
    </row>
    <row r="32" spans="1:5" ht="15.75" customHeight="1" hidden="1" thickBot="1">
      <c r="A32" s="207"/>
      <c r="B32" s="186"/>
      <c r="C32" s="157"/>
      <c r="D32" s="201"/>
      <c r="E32" s="201"/>
    </row>
    <row r="33" spans="1:5" ht="15.75" customHeight="1" hidden="1" thickBot="1">
      <c r="A33" s="196"/>
      <c r="B33" s="186"/>
      <c r="C33" s="155"/>
      <c r="D33" s="172"/>
      <c r="E33" s="172"/>
    </row>
    <row r="34" spans="1:5" ht="34.5" customHeight="1" thickBot="1">
      <c r="A34" s="214" t="s">
        <v>102</v>
      </c>
      <c r="B34" s="175" t="s">
        <v>103</v>
      </c>
      <c r="C34" s="242"/>
      <c r="D34" s="171">
        <v>104511.64</v>
      </c>
      <c r="E34" s="171">
        <v>90459.15</v>
      </c>
    </row>
    <row r="35" spans="1:5" ht="15.75" customHeight="1" hidden="1" thickBot="1">
      <c r="A35" s="215"/>
      <c r="B35" s="186"/>
      <c r="C35" s="243"/>
      <c r="D35" s="201"/>
      <c r="E35" s="201"/>
    </row>
    <row r="36" spans="1:5" ht="15.75" customHeight="1" hidden="1" thickBot="1">
      <c r="A36" s="216"/>
      <c r="B36" s="176"/>
      <c r="C36" s="244"/>
      <c r="D36" s="172"/>
      <c r="E36" s="172"/>
    </row>
    <row r="37" spans="1:5" ht="15" customHeight="1">
      <c r="A37" s="195" t="s">
        <v>203</v>
      </c>
      <c r="B37" s="175" t="s">
        <v>214</v>
      </c>
      <c r="C37" s="154"/>
      <c r="D37" s="171"/>
      <c r="E37" s="171"/>
    </row>
    <row r="38" spans="1:5" ht="25.5" customHeight="1">
      <c r="A38" s="207"/>
      <c r="B38" s="186"/>
      <c r="C38" s="157"/>
      <c r="D38" s="201"/>
      <c r="E38" s="201"/>
    </row>
    <row r="39" spans="1:5" ht="4.5" customHeight="1" thickBot="1">
      <c r="A39" s="196"/>
      <c r="B39" s="176"/>
      <c r="C39" s="155"/>
      <c r="D39" s="172"/>
      <c r="E39" s="172"/>
    </row>
    <row r="40" spans="1:5" ht="45" customHeight="1" thickBot="1">
      <c r="A40" s="195" t="s">
        <v>104</v>
      </c>
      <c r="B40" s="175" t="s">
        <v>105</v>
      </c>
      <c r="C40" s="154"/>
      <c r="D40" s="171"/>
      <c r="E40" s="171"/>
    </row>
    <row r="41" spans="1:5" ht="15.75" customHeight="1" hidden="1" thickBot="1">
      <c r="A41" s="207"/>
      <c r="B41" s="186"/>
      <c r="C41" s="157"/>
      <c r="D41" s="201"/>
      <c r="E41" s="201"/>
    </row>
    <row r="42" spans="1:5" ht="15.75" customHeight="1" hidden="1" thickBot="1">
      <c r="A42" s="196"/>
      <c r="B42" s="176"/>
      <c r="C42" s="155"/>
      <c r="D42" s="172"/>
      <c r="E42" s="172"/>
    </row>
    <row r="43" spans="1:5" ht="46.5" customHeight="1" thickBot="1">
      <c r="A43" s="195" t="s">
        <v>204</v>
      </c>
      <c r="B43" s="82" t="s">
        <v>106</v>
      </c>
      <c r="C43" s="154"/>
      <c r="D43" s="171">
        <v>-81708.67</v>
      </c>
      <c r="E43" s="171">
        <v>-71339.06</v>
      </c>
    </row>
    <row r="44" spans="1:5" ht="15.75" customHeight="1" hidden="1" thickBot="1">
      <c r="A44" s="207"/>
      <c r="B44" s="83"/>
      <c r="C44" s="157"/>
      <c r="D44" s="201"/>
      <c r="E44" s="201"/>
    </row>
    <row r="45" spans="1:5" ht="15.75" customHeight="1" hidden="1" thickBot="1">
      <c r="A45" s="196"/>
      <c r="B45" s="84"/>
      <c r="C45" s="155"/>
      <c r="D45" s="172"/>
      <c r="E45" s="172"/>
    </row>
    <row r="46" spans="1:5" ht="15">
      <c r="A46" s="212"/>
      <c r="B46" s="187" t="s">
        <v>107</v>
      </c>
      <c r="C46" s="154"/>
      <c r="D46" s="173">
        <f>+D48+D50+D52+D54+D56+D59+D62+D66+D68+D71+D74+D76+D78+D79+D82+D85</f>
        <v>5535900.9</v>
      </c>
      <c r="E46" s="173">
        <f>+E48+E50+E52+E54+E56+E59+E62+E66+E68+E71+E74+E76+E78+E79+E82+E85</f>
        <v>5235622.27</v>
      </c>
    </row>
    <row r="47" spans="1:5" ht="15.75" thickBot="1">
      <c r="A47" s="213"/>
      <c r="B47" s="188"/>
      <c r="C47" s="155"/>
      <c r="D47" s="174"/>
      <c r="E47" s="174"/>
    </row>
    <row r="48" spans="1:5" ht="15">
      <c r="A48" s="212"/>
      <c r="B48" s="175" t="s">
        <v>108</v>
      </c>
      <c r="C48" s="154"/>
      <c r="D48" s="171"/>
      <c r="E48" s="171"/>
    </row>
    <row r="49" spans="1:5" ht="15.75" thickBot="1">
      <c r="A49" s="213"/>
      <c r="B49" s="176"/>
      <c r="C49" s="155"/>
      <c r="D49" s="172"/>
      <c r="E49" s="172"/>
    </row>
    <row r="50" spans="1:5" ht="15">
      <c r="A50" s="195" t="s">
        <v>205</v>
      </c>
      <c r="B50" s="175" t="s">
        <v>109</v>
      </c>
      <c r="C50" s="154"/>
      <c r="D50" s="171">
        <v>4261894.24</v>
      </c>
      <c r="E50" s="171">
        <v>3921496.8</v>
      </c>
    </row>
    <row r="51" spans="1:5" ht="15.75" thickBot="1">
      <c r="A51" s="196"/>
      <c r="B51" s="176"/>
      <c r="C51" s="155"/>
      <c r="D51" s="172"/>
      <c r="E51" s="172"/>
    </row>
    <row r="52" spans="1:5" ht="15">
      <c r="A52" s="208" t="s">
        <v>206</v>
      </c>
      <c r="B52" s="175" t="s">
        <v>110</v>
      </c>
      <c r="C52" s="154"/>
      <c r="D52" s="171"/>
      <c r="E52" s="171"/>
    </row>
    <row r="53" spans="1:5" ht="15.75" thickBot="1">
      <c r="A53" s="210"/>
      <c r="B53" s="176"/>
      <c r="C53" s="155"/>
      <c r="D53" s="172"/>
      <c r="E53" s="172"/>
    </row>
    <row r="54" spans="1:5" ht="15">
      <c r="A54" s="208" t="s">
        <v>207</v>
      </c>
      <c r="B54" s="217" t="s">
        <v>111</v>
      </c>
      <c r="C54" s="154"/>
      <c r="D54" s="171">
        <v>185617.25</v>
      </c>
      <c r="E54" s="171">
        <v>190548.78</v>
      </c>
    </row>
    <row r="55" spans="1:5" ht="15.75" thickBot="1">
      <c r="A55" s="210"/>
      <c r="B55" s="219"/>
      <c r="C55" s="155"/>
      <c r="D55" s="172"/>
      <c r="E55" s="172"/>
    </row>
    <row r="56" spans="1:5" ht="16.5" customHeight="1">
      <c r="A56" s="208" t="s">
        <v>208</v>
      </c>
      <c r="B56" s="217" t="s">
        <v>112</v>
      </c>
      <c r="C56" s="154"/>
      <c r="D56" s="171"/>
      <c r="E56" s="171"/>
    </row>
    <row r="57" spans="1:5" ht="15">
      <c r="A57" s="209"/>
      <c r="B57" s="218"/>
      <c r="C57" s="157"/>
      <c r="D57" s="201"/>
      <c r="E57" s="201"/>
    </row>
    <row r="58" spans="1:5" ht="15.75" thickBot="1">
      <c r="A58" s="210"/>
      <c r="B58" s="219"/>
      <c r="C58" s="155"/>
      <c r="D58" s="172"/>
      <c r="E58" s="172"/>
    </row>
    <row r="59" spans="1:5" ht="37.5" customHeight="1">
      <c r="A59" s="208" t="s">
        <v>209</v>
      </c>
      <c r="B59" s="217" t="s">
        <v>113</v>
      </c>
      <c r="C59" s="154"/>
      <c r="D59" s="171"/>
      <c r="E59" s="171"/>
    </row>
    <row r="60" spans="1:5" ht="0.75" customHeight="1" thickBot="1">
      <c r="A60" s="209"/>
      <c r="B60" s="218"/>
      <c r="C60" s="157"/>
      <c r="D60" s="201"/>
      <c r="E60" s="201"/>
    </row>
    <row r="61" spans="1:5" ht="15.75" customHeight="1" hidden="1" thickBot="1">
      <c r="A61" s="210"/>
      <c r="B61" s="219"/>
      <c r="C61" s="155"/>
      <c r="D61" s="172"/>
      <c r="E61" s="172"/>
    </row>
    <row r="62" spans="1:5" ht="46.5" customHeight="1" thickBot="1">
      <c r="A62" s="207" t="s">
        <v>210</v>
      </c>
      <c r="B62" s="175" t="s">
        <v>114</v>
      </c>
      <c r="C62" s="154"/>
      <c r="D62" s="171">
        <v>988385.05</v>
      </c>
      <c r="E62" s="171">
        <v>1011470.05</v>
      </c>
    </row>
    <row r="63" spans="1:5" ht="15.75" customHeight="1" hidden="1" thickBot="1">
      <c r="A63" s="207"/>
      <c r="B63" s="186"/>
      <c r="C63" s="157"/>
      <c r="D63" s="201"/>
      <c r="E63" s="201"/>
    </row>
    <row r="64" spans="1:5" ht="15.75" customHeight="1" hidden="1" thickBot="1">
      <c r="A64" s="207"/>
      <c r="B64" s="186"/>
      <c r="C64" s="157"/>
      <c r="D64" s="201"/>
      <c r="E64" s="201"/>
    </row>
    <row r="65" spans="1:5" ht="15.75" customHeight="1" hidden="1" thickBot="1">
      <c r="A65" s="196"/>
      <c r="B65" s="176"/>
      <c r="C65" s="155"/>
      <c r="D65" s="172"/>
      <c r="E65" s="172"/>
    </row>
    <row r="66" spans="1:5" ht="22.5" customHeight="1">
      <c r="A66" s="195" t="s">
        <v>211</v>
      </c>
      <c r="B66" s="193" t="s">
        <v>115</v>
      </c>
      <c r="C66" s="154"/>
      <c r="D66" s="171"/>
      <c r="E66" s="171"/>
    </row>
    <row r="67" spans="1:5" ht="15.75" thickBot="1">
      <c r="A67" s="196"/>
      <c r="B67" s="194"/>
      <c r="C67" s="155"/>
      <c r="D67" s="172"/>
      <c r="E67" s="172"/>
    </row>
    <row r="68" spans="1:5" ht="33" customHeight="1" thickBot="1">
      <c r="A68" s="195" t="s">
        <v>212</v>
      </c>
      <c r="B68" s="175" t="s">
        <v>116</v>
      </c>
      <c r="C68" s="154"/>
      <c r="D68" s="171">
        <v>100004.36</v>
      </c>
      <c r="E68" s="171">
        <v>112106.64</v>
      </c>
    </row>
    <row r="69" spans="1:5" ht="15.75" customHeight="1" hidden="1" thickBot="1">
      <c r="A69" s="207"/>
      <c r="B69" s="186"/>
      <c r="C69" s="157"/>
      <c r="D69" s="201"/>
      <c r="E69" s="201"/>
    </row>
    <row r="70" spans="1:5" ht="15.75" customHeight="1" hidden="1" thickBot="1">
      <c r="A70" s="196"/>
      <c r="B70" s="176"/>
      <c r="C70" s="155"/>
      <c r="D70" s="172"/>
      <c r="E70" s="172"/>
    </row>
    <row r="71" spans="1:5" ht="18.75" customHeight="1">
      <c r="A71" s="195" t="s">
        <v>213</v>
      </c>
      <c r="B71" s="175" t="s">
        <v>117</v>
      </c>
      <c r="C71" s="154"/>
      <c r="D71" s="171"/>
      <c r="E71" s="171"/>
    </row>
    <row r="72" spans="1:5" ht="15.75" customHeight="1" thickBot="1">
      <c r="A72" s="196"/>
      <c r="B72" s="211"/>
      <c r="C72" s="155"/>
      <c r="D72" s="172"/>
      <c r="E72" s="172"/>
    </row>
    <row r="73" spans="2:5" ht="24" customHeight="1" thickBot="1">
      <c r="B73" s="85"/>
      <c r="D73" s="118"/>
      <c r="E73" s="118"/>
    </row>
    <row r="74" spans="1:5" ht="15">
      <c r="A74" s="206">
        <v>29037047057067000</v>
      </c>
      <c r="B74" s="205" t="s">
        <v>118</v>
      </c>
      <c r="C74" s="184"/>
      <c r="D74" s="185"/>
      <c r="E74" s="185"/>
    </row>
    <row r="75" spans="1:5" ht="15.75" thickBot="1">
      <c r="A75" s="199"/>
      <c r="B75" s="176"/>
      <c r="C75" s="155"/>
      <c r="D75" s="172"/>
      <c r="E75" s="172"/>
    </row>
    <row r="76" spans="1:5" ht="15">
      <c r="A76" s="197">
        <v>38048058068078</v>
      </c>
      <c r="B76" s="175" t="s">
        <v>119</v>
      </c>
      <c r="C76" s="154"/>
      <c r="D76" s="171"/>
      <c r="E76" s="171"/>
    </row>
    <row r="77" spans="1:5" ht="15.75" thickBot="1">
      <c r="A77" s="199"/>
      <c r="B77" s="176"/>
      <c r="C77" s="155"/>
      <c r="D77" s="172"/>
      <c r="E77" s="172"/>
    </row>
    <row r="78" spans="1:5" ht="26.25" thickBot="1">
      <c r="A78" s="10"/>
      <c r="B78" s="80" t="s">
        <v>120</v>
      </c>
      <c r="C78" s="15"/>
      <c r="D78" s="141"/>
      <c r="E78" s="141"/>
    </row>
    <row r="79" spans="1:5" ht="15">
      <c r="A79" s="197">
        <v>80081083084085</v>
      </c>
      <c r="B79" s="175" t="s">
        <v>121</v>
      </c>
      <c r="C79" s="154"/>
      <c r="D79" s="171"/>
      <c r="E79" s="171"/>
    </row>
    <row r="80" spans="1:5" ht="15">
      <c r="A80" s="198"/>
      <c r="B80" s="186"/>
      <c r="C80" s="157"/>
      <c r="D80" s="201"/>
      <c r="E80" s="201"/>
    </row>
    <row r="81" spans="1:5" ht="15.75" thickBot="1">
      <c r="A81" s="199"/>
      <c r="B81" s="176"/>
      <c r="C81" s="155"/>
      <c r="D81" s="172"/>
      <c r="E81" s="172"/>
    </row>
    <row r="82" spans="1:5" ht="15">
      <c r="A82" s="179">
        <v>82</v>
      </c>
      <c r="B82" s="175" t="s">
        <v>122</v>
      </c>
      <c r="C82" s="154"/>
      <c r="D82" s="171"/>
      <c r="E82" s="171"/>
    </row>
    <row r="83" spans="1:5" ht="15">
      <c r="A83" s="200"/>
      <c r="B83" s="186"/>
      <c r="C83" s="157"/>
      <c r="D83" s="201"/>
      <c r="E83" s="201"/>
    </row>
    <row r="84" spans="1:5" ht="15.75" thickBot="1">
      <c r="A84" s="180"/>
      <c r="B84" s="176"/>
      <c r="C84" s="155"/>
      <c r="D84" s="172"/>
      <c r="E84" s="172"/>
    </row>
    <row r="85" spans="1:5" ht="15">
      <c r="A85" s="197">
        <v>86087</v>
      </c>
      <c r="B85" s="175" t="s">
        <v>123</v>
      </c>
      <c r="C85" s="154"/>
      <c r="D85" s="171"/>
      <c r="E85" s="171"/>
    </row>
    <row r="86" spans="1:5" ht="15">
      <c r="A86" s="198"/>
      <c r="B86" s="186"/>
      <c r="C86" s="157"/>
      <c r="D86" s="201"/>
      <c r="E86" s="201"/>
    </row>
    <row r="87" spans="1:5" ht="15.75" thickBot="1">
      <c r="A87" s="199"/>
      <c r="B87" s="176"/>
      <c r="C87" s="155"/>
      <c r="D87" s="172"/>
      <c r="E87" s="172"/>
    </row>
    <row r="88" spans="1:5" ht="15">
      <c r="A88" s="154"/>
      <c r="B88" s="187" t="s">
        <v>124</v>
      </c>
      <c r="C88" s="154"/>
      <c r="D88" s="173">
        <f>+D90+D92+D94</f>
        <v>0</v>
      </c>
      <c r="E88" s="173">
        <f>+E90+E92+E94</f>
        <v>0</v>
      </c>
    </row>
    <row r="89" spans="1:5" ht="15.75" thickBot="1">
      <c r="A89" s="155"/>
      <c r="B89" s="188"/>
      <c r="C89" s="155"/>
      <c r="D89" s="174"/>
      <c r="E89" s="174"/>
    </row>
    <row r="90" spans="1:5" ht="15">
      <c r="A90" s="197">
        <v>180182184</v>
      </c>
      <c r="B90" s="175" t="s">
        <v>125</v>
      </c>
      <c r="C90" s="154"/>
      <c r="D90" s="171"/>
      <c r="E90" s="171"/>
    </row>
    <row r="91" spans="1:5" ht="15.75" thickBot="1">
      <c r="A91" s="199"/>
      <c r="B91" s="176"/>
      <c r="C91" s="155"/>
      <c r="D91" s="172"/>
      <c r="E91" s="172"/>
    </row>
    <row r="92" spans="1:5" ht="15">
      <c r="A92" s="197">
        <v>181183185</v>
      </c>
      <c r="B92" s="175" t="s">
        <v>126</v>
      </c>
      <c r="C92" s="154"/>
      <c r="D92" s="171"/>
      <c r="E92" s="171"/>
    </row>
    <row r="93" spans="1:5" ht="15.75" thickBot="1">
      <c r="A93" s="199"/>
      <c r="B93" s="176"/>
      <c r="C93" s="155"/>
      <c r="D93" s="172"/>
      <c r="E93" s="172"/>
    </row>
    <row r="94" spans="1:5" ht="25.5" customHeight="1">
      <c r="A94" s="179">
        <v>186</v>
      </c>
      <c r="B94" s="175" t="s">
        <v>215</v>
      </c>
      <c r="C94" s="154"/>
      <c r="D94" s="171"/>
      <c r="E94" s="171"/>
    </row>
    <row r="95" spans="1:5" ht="15" customHeight="1" thickBot="1">
      <c r="A95" s="200"/>
      <c r="B95" s="186"/>
      <c r="C95" s="157"/>
      <c r="D95" s="201"/>
      <c r="E95" s="201"/>
    </row>
    <row r="96" spans="1:5" ht="15.75" customHeight="1" hidden="1" thickBot="1">
      <c r="A96" s="180"/>
      <c r="B96" s="176"/>
      <c r="C96" s="155"/>
      <c r="D96" s="172"/>
      <c r="E96" s="172"/>
    </row>
    <row r="97" spans="1:5" ht="15">
      <c r="A97" s="154"/>
      <c r="B97" s="187" t="s">
        <v>127</v>
      </c>
      <c r="C97" s="154"/>
      <c r="D97" s="173">
        <f>D99+D101+D114</f>
        <v>278883.8</v>
      </c>
      <c r="E97" s="173">
        <f>E99+E101+E114</f>
        <v>302967.41000000003</v>
      </c>
    </row>
    <row r="98" spans="1:5" ht="15.75" thickBot="1">
      <c r="A98" s="155"/>
      <c r="B98" s="188"/>
      <c r="C98" s="155"/>
      <c r="D98" s="174"/>
      <c r="E98" s="174"/>
    </row>
    <row r="99" spans="1:5" ht="15">
      <c r="A99" s="179">
        <v>11</v>
      </c>
      <c r="B99" s="175" t="s">
        <v>128</v>
      </c>
      <c r="C99" s="154"/>
      <c r="D99" s="171">
        <v>63173.76</v>
      </c>
      <c r="E99" s="171">
        <v>73252.39</v>
      </c>
    </row>
    <row r="100" spans="1:5" ht="15.75" thickBot="1">
      <c r="A100" s="180"/>
      <c r="B100" s="176"/>
      <c r="C100" s="155"/>
      <c r="D100" s="172"/>
      <c r="E100" s="172"/>
    </row>
    <row r="101" spans="1:5" ht="16.5" thickBot="1">
      <c r="A101" s="10"/>
      <c r="B101" s="80" t="s">
        <v>129</v>
      </c>
      <c r="C101" s="15"/>
      <c r="D101" s="141">
        <f>D102+D104+D106+D108+D110+D112</f>
        <v>215710.04</v>
      </c>
      <c r="E101" s="141">
        <f>E102+E104+E106+E108+E110+E112</f>
        <v>229715.02000000002</v>
      </c>
    </row>
    <row r="102" spans="1:5" ht="15">
      <c r="A102" s="179">
        <v>12</v>
      </c>
      <c r="B102" s="193" t="s">
        <v>130</v>
      </c>
      <c r="C102" s="154"/>
      <c r="D102" s="171">
        <v>57217.54</v>
      </c>
      <c r="E102" s="171">
        <v>69638</v>
      </c>
    </row>
    <row r="103" spans="1:5" ht="15.75" thickBot="1">
      <c r="A103" s="180"/>
      <c r="B103" s="194"/>
      <c r="C103" s="155"/>
      <c r="D103" s="172"/>
      <c r="E103" s="172"/>
    </row>
    <row r="104" spans="1:5" ht="25.5" customHeight="1">
      <c r="A104" s="179">
        <v>13</v>
      </c>
      <c r="B104" s="175" t="s">
        <v>216</v>
      </c>
      <c r="C104" s="154"/>
      <c r="D104" s="171"/>
      <c r="E104" s="171"/>
    </row>
    <row r="105" spans="1:5" ht="15.75" thickBot="1">
      <c r="A105" s="180"/>
      <c r="B105" s="176"/>
      <c r="C105" s="155"/>
      <c r="D105" s="172"/>
      <c r="E105" s="172"/>
    </row>
    <row r="106" spans="1:5" ht="15">
      <c r="A106" s="179">
        <v>14</v>
      </c>
      <c r="B106" s="193" t="s">
        <v>131</v>
      </c>
      <c r="C106" s="154"/>
      <c r="D106" s="171"/>
      <c r="E106" s="171">
        <v>293.2</v>
      </c>
    </row>
    <row r="107" spans="1:5" ht="15.75" thickBot="1">
      <c r="A107" s="180"/>
      <c r="B107" s="194"/>
      <c r="C107" s="155"/>
      <c r="D107" s="172"/>
      <c r="E107" s="172"/>
    </row>
    <row r="108" spans="1:5" ht="15">
      <c r="A108" s="179">
        <v>15</v>
      </c>
      <c r="B108" s="193" t="s">
        <v>132</v>
      </c>
      <c r="C108" s="154"/>
      <c r="D108" s="171"/>
      <c r="E108" s="171"/>
    </row>
    <row r="109" spans="1:5" ht="15.75" thickBot="1">
      <c r="A109" s="180"/>
      <c r="B109" s="194"/>
      <c r="C109" s="155"/>
      <c r="D109" s="172"/>
      <c r="E109" s="172"/>
    </row>
    <row r="110" spans="1:5" ht="15">
      <c r="A110" s="179">
        <v>16</v>
      </c>
      <c r="B110" s="175" t="s">
        <v>133</v>
      </c>
      <c r="C110" s="154"/>
      <c r="D110" s="171">
        <v>138807.9</v>
      </c>
      <c r="E110" s="171">
        <v>125671.82</v>
      </c>
    </row>
    <row r="111" spans="1:5" ht="15.75" thickBot="1">
      <c r="A111" s="180"/>
      <c r="B111" s="176"/>
      <c r="C111" s="155"/>
      <c r="D111" s="172"/>
      <c r="E111" s="172"/>
    </row>
    <row r="112" spans="1:5" ht="15">
      <c r="A112" s="179">
        <v>17</v>
      </c>
      <c r="B112" s="193" t="s">
        <v>134</v>
      </c>
      <c r="C112" s="154"/>
      <c r="D112" s="171">
        <v>19684.6</v>
      </c>
      <c r="E112" s="171">
        <v>34112</v>
      </c>
    </row>
    <row r="113" spans="1:5" ht="15.75" thickBot="1">
      <c r="A113" s="180"/>
      <c r="B113" s="194"/>
      <c r="C113" s="155"/>
      <c r="D113" s="172"/>
      <c r="E113" s="172"/>
    </row>
    <row r="114" spans="1:5" ht="15">
      <c r="A114" s="195" t="s">
        <v>218</v>
      </c>
      <c r="B114" s="175" t="s">
        <v>135</v>
      </c>
      <c r="C114" s="154"/>
      <c r="D114" s="171"/>
      <c r="E114" s="171"/>
    </row>
    <row r="115" spans="1:5" ht="15.75" thickBot="1">
      <c r="A115" s="196"/>
      <c r="B115" s="176"/>
      <c r="C115" s="155"/>
      <c r="D115" s="172"/>
      <c r="E115" s="172"/>
    </row>
    <row r="116" spans="1:5" ht="18.75">
      <c r="A116" s="76"/>
      <c r="B116" s="189" t="s">
        <v>139</v>
      </c>
      <c r="C116" s="154"/>
      <c r="D116" s="173">
        <v>5918.29</v>
      </c>
      <c r="E116" s="173"/>
    </row>
    <row r="117" spans="1:5" ht="15">
      <c r="A117" s="78" t="s">
        <v>136</v>
      </c>
      <c r="B117" s="190"/>
      <c r="C117" s="157"/>
      <c r="D117" s="241"/>
      <c r="E117" s="241"/>
    </row>
    <row r="118" spans="1:5" ht="15">
      <c r="A118" s="78" t="s">
        <v>137</v>
      </c>
      <c r="B118" s="190"/>
      <c r="C118" s="157"/>
      <c r="D118" s="241"/>
      <c r="E118" s="241"/>
    </row>
    <row r="119" spans="1:5" ht="15.75" thickBot="1">
      <c r="A119" s="60" t="s">
        <v>138</v>
      </c>
      <c r="B119" s="191"/>
      <c r="C119" s="155"/>
      <c r="D119" s="174"/>
      <c r="E119" s="174"/>
    </row>
    <row r="120" spans="1:5" ht="16.5" thickBot="1">
      <c r="A120" s="10"/>
      <c r="B120" s="79" t="s">
        <v>140</v>
      </c>
      <c r="C120" s="15"/>
      <c r="D120" s="140">
        <f>+D121+D123</f>
        <v>0</v>
      </c>
      <c r="E120" s="140">
        <f>+E121+E123</f>
        <v>0</v>
      </c>
    </row>
    <row r="121" spans="1:5" ht="15">
      <c r="A121" s="179">
        <v>192</v>
      </c>
      <c r="B121" s="239" t="s">
        <v>141</v>
      </c>
      <c r="C121" s="154"/>
      <c r="D121" s="171"/>
      <c r="E121" s="171"/>
    </row>
    <row r="122" spans="1:5" ht="15.75" thickBot="1">
      <c r="A122" s="180"/>
      <c r="B122" s="240"/>
      <c r="C122" s="155"/>
      <c r="D122" s="172"/>
      <c r="E122" s="172"/>
    </row>
    <row r="123" spans="1:7" ht="15">
      <c r="A123" s="179" t="s">
        <v>217</v>
      </c>
      <c r="B123" s="86"/>
      <c r="C123" s="154"/>
      <c r="D123" s="171"/>
      <c r="E123" s="171"/>
      <c r="G123" s="106"/>
    </row>
    <row r="124" spans="1:5" ht="15.75" thickBot="1">
      <c r="A124" s="180"/>
      <c r="B124" s="59" t="s">
        <v>142</v>
      </c>
      <c r="C124" s="155"/>
      <c r="D124" s="172"/>
      <c r="E124" s="172"/>
    </row>
    <row r="125" spans="1:5" ht="15">
      <c r="A125" s="154"/>
      <c r="B125" s="87"/>
      <c r="C125" s="154"/>
      <c r="D125" s="171">
        <v>317.51</v>
      </c>
      <c r="E125" s="171"/>
    </row>
    <row r="126" spans="1:5" ht="15.75" thickBot="1">
      <c r="A126" s="155"/>
      <c r="B126" s="79" t="s">
        <v>143</v>
      </c>
      <c r="C126" s="155"/>
      <c r="D126" s="172"/>
      <c r="E126" s="172"/>
    </row>
    <row r="127" spans="1:6" ht="15">
      <c r="A127" s="154"/>
      <c r="B127" s="87"/>
      <c r="C127" s="154"/>
      <c r="D127" s="173">
        <f>+D19+D29+D46+D88+D97+D116+D120+D125</f>
        <v>5845546.97</v>
      </c>
      <c r="E127" s="173">
        <f>+E19+E29+E46+E88+E97+E116+E120+E125</f>
        <v>5558846.569999999</v>
      </c>
      <c r="F127" s="106"/>
    </row>
    <row r="128" spans="1:5" ht="15.75" thickBot="1">
      <c r="A128" s="155"/>
      <c r="B128" s="79" t="s">
        <v>144</v>
      </c>
      <c r="C128" s="155"/>
      <c r="D128" s="174"/>
      <c r="E128" s="174"/>
    </row>
    <row r="130" ht="15.75" thickBot="1"/>
    <row r="131" spans="1:5" ht="15">
      <c r="A131" s="230" t="s">
        <v>145</v>
      </c>
      <c r="B131" s="231"/>
      <c r="C131" s="231"/>
      <c r="D131" s="231"/>
      <c r="E131" s="232"/>
    </row>
    <row r="132" spans="1:5" ht="15">
      <c r="A132" s="233"/>
      <c r="B132" s="234"/>
      <c r="C132" s="234"/>
      <c r="D132" s="234"/>
      <c r="E132" s="235"/>
    </row>
    <row r="133" spans="1:5" ht="15.75" thickBot="1">
      <c r="A133" s="236"/>
      <c r="B133" s="237"/>
      <c r="C133" s="237"/>
      <c r="D133" s="237"/>
      <c r="E133" s="238"/>
    </row>
    <row r="134" spans="1:5" ht="17.25" thickBot="1">
      <c r="A134" s="57"/>
      <c r="B134" s="58"/>
      <c r="C134" s="58"/>
      <c r="D134" s="223" t="s">
        <v>3</v>
      </c>
      <c r="E134" s="224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225" t="s">
        <v>368</v>
      </c>
    </row>
    <row r="136" spans="1:5" ht="24.75" thickBot="1">
      <c r="A136" s="49"/>
      <c r="B136" s="6"/>
      <c r="C136" s="6"/>
      <c r="D136" s="108" t="s">
        <v>369</v>
      </c>
      <c r="E136" s="226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0">
        <f>+D139+D141</f>
        <v>2200000</v>
      </c>
      <c r="E138" s="140">
        <f>+E139+E141</f>
        <v>1600000</v>
      </c>
    </row>
    <row r="139" spans="1:5" ht="15" customHeight="1">
      <c r="A139" s="179">
        <v>900</v>
      </c>
      <c r="B139" s="175" t="s">
        <v>147</v>
      </c>
      <c r="C139" s="154"/>
      <c r="D139" s="171">
        <v>2200000</v>
      </c>
      <c r="E139" s="171">
        <v>1600000</v>
      </c>
    </row>
    <row r="140" spans="1:5" ht="15.75" customHeight="1" thickBot="1">
      <c r="A140" s="180"/>
      <c r="B140" s="176"/>
      <c r="C140" s="155"/>
      <c r="D140" s="172"/>
      <c r="E140" s="172"/>
    </row>
    <row r="141" spans="1:5" ht="15" customHeight="1">
      <c r="A141" s="179">
        <v>901</v>
      </c>
      <c r="B141" s="175" t="s">
        <v>148</v>
      </c>
      <c r="C141" s="154"/>
      <c r="D141" s="171">
        <v>0</v>
      </c>
      <c r="E141" s="171">
        <v>0</v>
      </c>
    </row>
    <row r="142" spans="1:5" ht="15.75" customHeight="1" thickBot="1">
      <c r="A142" s="180"/>
      <c r="B142" s="176"/>
      <c r="C142" s="155"/>
      <c r="D142" s="172"/>
      <c r="E142" s="172"/>
    </row>
    <row r="143" spans="1:5" ht="16.5" thickBot="1">
      <c r="A143" s="10"/>
      <c r="B143" s="79" t="s">
        <v>149</v>
      </c>
      <c r="C143" s="15"/>
      <c r="D143" s="140">
        <f>D144+D146+D152+D154+D156</f>
        <v>182767.05000000002</v>
      </c>
      <c r="E143" s="140">
        <f>E144+E146+E152+E154+E156</f>
        <v>676828.63</v>
      </c>
    </row>
    <row r="144" spans="1:5" ht="15" customHeight="1">
      <c r="A144" s="179">
        <v>910</v>
      </c>
      <c r="B144" s="175" t="s">
        <v>150</v>
      </c>
      <c r="C144" s="154"/>
      <c r="D144" s="171">
        <v>0</v>
      </c>
      <c r="E144" s="171">
        <v>0</v>
      </c>
    </row>
    <row r="145" spans="1:5" ht="15.75" customHeight="1" thickBot="1">
      <c r="A145" s="180"/>
      <c r="B145" s="176"/>
      <c r="C145" s="155"/>
      <c r="D145" s="172"/>
      <c r="E145" s="172"/>
    </row>
    <row r="146" spans="1:5" ht="15" customHeight="1">
      <c r="A146" s="179">
        <v>911</v>
      </c>
      <c r="B146" s="175" t="s">
        <v>151</v>
      </c>
      <c r="C146" s="154"/>
      <c r="D146" s="171">
        <v>0</v>
      </c>
      <c r="E146" s="171">
        <v>0</v>
      </c>
    </row>
    <row r="147" spans="1:5" ht="15.75" customHeight="1" thickBot="1">
      <c r="A147" s="180"/>
      <c r="B147" s="176"/>
      <c r="C147" s="155"/>
      <c r="D147" s="172"/>
      <c r="E147" s="172"/>
    </row>
    <row r="148" spans="1:5" ht="16.5" thickBot="1">
      <c r="A148" s="10"/>
      <c r="B148" s="56" t="s">
        <v>152</v>
      </c>
      <c r="C148" s="15"/>
      <c r="D148" s="141"/>
      <c r="E148" s="141"/>
    </row>
    <row r="149" spans="1:5" ht="16.5" thickBot="1">
      <c r="A149" s="10"/>
      <c r="B149" s="56" t="s">
        <v>153</v>
      </c>
      <c r="C149" s="15"/>
      <c r="D149" s="141"/>
      <c r="E149" s="141"/>
    </row>
    <row r="150" spans="1:5" ht="16.5" thickBot="1">
      <c r="A150" s="10"/>
      <c r="B150" s="56" t="s">
        <v>154</v>
      </c>
      <c r="C150" s="15"/>
      <c r="D150" s="141"/>
      <c r="E150" s="141"/>
    </row>
    <row r="151" spans="1:5" ht="16.5" thickBot="1">
      <c r="A151" s="10"/>
      <c r="B151" s="56" t="s">
        <v>155</v>
      </c>
      <c r="C151" s="15"/>
      <c r="D151" s="141"/>
      <c r="E151" s="141"/>
    </row>
    <row r="152" spans="1:5" ht="15" customHeight="1">
      <c r="A152" s="179">
        <v>919</v>
      </c>
      <c r="B152" s="175" t="s">
        <v>156</v>
      </c>
      <c r="C152" s="154"/>
      <c r="D152" s="171">
        <v>0</v>
      </c>
      <c r="E152" s="171">
        <v>0</v>
      </c>
    </row>
    <row r="153" spans="1:5" ht="15.75" customHeight="1" thickBot="1">
      <c r="A153" s="180"/>
      <c r="B153" s="176"/>
      <c r="C153" s="155"/>
      <c r="D153" s="172"/>
      <c r="E153" s="172"/>
    </row>
    <row r="154" spans="1:5" ht="15" customHeight="1">
      <c r="A154" s="179" t="s">
        <v>157</v>
      </c>
      <c r="B154" s="175" t="s">
        <v>158</v>
      </c>
      <c r="C154" s="154"/>
      <c r="D154" s="171">
        <v>135109.26</v>
      </c>
      <c r="E154" s="171">
        <v>35349.87</v>
      </c>
    </row>
    <row r="155" spans="1:5" ht="15.75" customHeight="1" thickBot="1">
      <c r="A155" s="180"/>
      <c r="B155" s="176"/>
      <c r="C155" s="155"/>
      <c r="D155" s="172"/>
      <c r="E155" s="172"/>
    </row>
    <row r="156" spans="1:5" ht="25.5" customHeight="1" thickBot="1">
      <c r="A156" s="10"/>
      <c r="B156" s="80" t="s">
        <v>159</v>
      </c>
      <c r="C156" s="15"/>
      <c r="D156" s="141">
        <f>+D157+D159</f>
        <v>47657.79</v>
      </c>
      <c r="E156" s="141">
        <f>+E157+E159</f>
        <v>641478.76</v>
      </c>
    </row>
    <row r="157" spans="1:5" ht="15" customHeight="1">
      <c r="A157" s="179" t="s">
        <v>160</v>
      </c>
      <c r="B157" s="193" t="s">
        <v>161</v>
      </c>
      <c r="C157" s="154"/>
      <c r="D157" s="171">
        <v>41478.76</v>
      </c>
      <c r="E157" s="171">
        <v>550403.78</v>
      </c>
    </row>
    <row r="158" spans="1:5" ht="15.75" customHeight="1" thickBot="1">
      <c r="A158" s="180"/>
      <c r="B158" s="194"/>
      <c r="C158" s="155"/>
      <c r="D158" s="172"/>
      <c r="E158" s="172"/>
    </row>
    <row r="159" spans="1:5" ht="15" customHeight="1">
      <c r="A159" s="179" t="s">
        <v>162</v>
      </c>
      <c r="B159" s="193" t="s">
        <v>163</v>
      </c>
      <c r="C159" s="154"/>
      <c r="D159" s="171">
        <v>6179.03</v>
      </c>
      <c r="E159" s="171">
        <v>91074.98</v>
      </c>
    </row>
    <row r="160" spans="1:5" ht="15.75" customHeight="1" thickBot="1">
      <c r="A160" s="180"/>
      <c r="B160" s="194"/>
      <c r="C160" s="155"/>
      <c r="D160" s="172"/>
      <c r="E160" s="172"/>
    </row>
    <row r="161" spans="1:5" ht="16.5" thickBot="1">
      <c r="A161" s="10"/>
      <c r="B161" s="79" t="s">
        <v>164</v>
      </c>
      <c r="C161" s="15"/>
      <c r="D161" s="140">
        <f>D162+D174+D186</f>
        <v>3289674.48</v>
      </c>
      <c r="E161" s="140">
        <f>E162+E174+E186</f>
        <v>3125815.43</v>
      </c>
    </row>
    <row r="162" spans="1:5" ht="16.5" thickBot="1">
      <c r="A162" s="10"/>
      <c r="B162" s="80" t="s">
        <v>165</v>
      </c>
      <c r="C162" s="15"/>
      <c r="D162" s="141">
        <f>D163+D165+D166+D168+D170+D172</f>
        <v>386978.1500000001</v>
      </c>
      <c r="E162" s="141">
        <f>E163+E165+E166+E168+E170+E172</f>
        <v>333114.17</v>
      </c>
    </row>
    <row r="163" spans="1:5" ht="15" customHeight="1">
      <c r="A163" s="179">
        <v>980</v>
      </c>
      <c r="B163" s="175" t="s">
        <v>166</v>
      </c>
      <c r="C163" s="154"/>
      <c r="D163" s="171">
        <v>1722.54</v>
      </c>
      <c r="E163" s="171">
        <v>1640.87</v>
      </c>
    </row>
    <row r="164" spans="1:5" ht="15.75" customHeight="1" thickBot="1">
      <c r="A164" s="192"/>
      <c r="B164" s="204"/>
      <c r="C164" s="202"/>
      <c r="D164" s="203"/>
      <c r="E164" s="203"/>
    </row>
    <row r="165" spans="1:5" ht="27" customHeight="1" thickBot="1">
      <c r="A165" s="54">
        <v>982</v>
      </c>
      <c r="B165" s="56" t="s">
        <v>167</v>
      </c>
      <c r="C165" s="15"/>
      <c r="D165" s="141">
        <v>139245.6</v>
      </c>
      <c r="E165" s="141">
        <v>113246.6</v>
      </c>
    </row>
    <row r="166" spans="1:5" ht="15" customHeight="1">
      <c r="A166" s="179">
        <v>983</v>
      </c>
      <c r="B166" s="193" t="s">
        <v>168</v>
      </c>
      <c r="C166" s="154"/>
      <c r="D166" s="171">
        <v>232487.42</v>
      </c>
      <c r="E166" s="171">
        <v>207380.97</v>
      </c>
    </row>
    <row r="167" spans="1:5" ht="15.75" customHeight="1" thickBot="1">
      <c r="A167" s="180"/>
      <c r="B167" s="194"/>
      <c r="C167" s="155"/>
      <c r="D167" s="172"/>
      <c r="E167" s="172"/>
    </row>
    <row r="168" spans="1:5" ht="15" customHeight="1">
      <c r="A168" s="179">
        <v>984</v>
      </c>
      <c r="B168" s="193" t="s">
        <v>169</v>
      </c>
      <c r="C168" s="154"/>
      <c r="D168" s="171">
        <v>13522.59</v>
      </c>
      <c r="E168" s="171">
        <v>10845.73</v>
      </c>
    </row>
    <row r="169" spans="1:5" ht="15.75" customHeight="1" thickBot="1">
      <c r="A169" s="180"/>
      <c r="B169" s="194"/>
      <c r="C169" s="155"/>
      <c r="D169" s="172"/>
      <c r="E169" s="172"/>
    </row>
    <row r="170" spans="1:5" ht="15" customHeight="1">
      <c r="A170" s="179">
        <v>985</v>
      </c>
      <c r="B170" s="193" t="s">
        <v>170</v>
      </c>
      <c r="C170" s="154"/>
      <c r="D170" s="171"/>
      <c r="E170" s="171"/>
    </row>
    <row r="171" spans="1:5" ht="15.75" customHeight="1" thickBot="1">
      <c r="A171" s="180"/>
      <c r="B171" s="194"/>
      <c r="C171" s="155"/>
      <c r="D171" s="172"/>
      <c r="E171" s="172"/>
    </row>
    <row r="172" spans="1:5" ht="15" customHeight="1">
      <c r="A172" s="179" t="s">
        <v>171</v>
      </c>
      <c r="B172" s="193" t="s">
        <v>172</v>
      </c>
      <c r="C172" s="154"/>
      <c r="D172" s="171"/>
      <c r="E172" s="171"/>
    </row>
    <row r="173" spans="1:5" ht="15.75" customHeight="1" thickBot="1">
      <c r="A173" s="180"/>
      <c r="B173" s="194"/>
      <c r="C173" s="155"/>
      <c r="D173" s="172"/>
      <c r="E173" s="172"/>
    </row>
    <row r="174" spans="1:5" ht="25.5" customHeight="1">
      <c r="A174" s="154"/>
      <c r="B174" s="175" t="s">
        <v>219</v>
      </c>
      <c r="C174" s="154"/>
      <c r="D174" s="171">
        <f>D176+D178+D181+D184</f>
        <v>2898948.99</v>
      </c>
      <c r="E174" s="171">
        <f>E176+E178+E181+E184</f>
        <v>2788991.33</v>
      </c>
    </row>
    <row r="175" spans="1:5" ht="15.75" customHeight="1" thickBot="1">
      <c r="A175" s="155"/>
      <c r="B175" s="176"/>
      <c r="C175" s="155"/>
      <c r="D175" s="172"/>
      <c r="E175" s="172"/>
    </row>
    <row r="176" spans="1:5" ht="15" customHeight="1">
      <c r="A176" s="179">
        <v>970</v>
      </c>
      <c r="B176" s="193" t="s">
        <v>173</v>
      </c>
      <c r="C176" s="154"/>
      <c r="D176" s="171">
        <v>2898948.99</v>
      </c>
      <c r="E176" s="171">
        <v>2788991.33</v>
      </c>
    </row>
    <row r="177" spans="1:5" ht="15.75" customHeight="1" thickBot="1">
      <c r="A177" s="180"/>
      <c r="B177" s="194"/>
      <c r="C177" s="155"/>
      <c r="D177" s="172"/>
      <c r="E177" s="172"/>
    </row>
    <row r="178" spans="1:5" ht="15" customHeight="1">
      <c r="A178" s="179">
        <v>971</v>
      </c>
      <c r="B178" s="175" t="s">
        <v>174</v>
      </c>
      <c r="C178" s="154"/>
      <c r="D178" s="171"/>
      <c r="E178" s="171"/>
    </row>
    <row r="179" spans="1:5" ht="15" customHeight="1">
      <c r="A179" s="200"/>
      <c r="B179" s="186"/>
      <c r="C179" s="157"/>
      <c r="D179" s="201"/>
      <c r="E179" s="201"/>
    </row>
    <row r="180" spans="1:5" ht="15.75" customHeight="1" thickBot="1">
      <c r="A180" s="180"/>
      <c r="B180" s="176"/>
      <c r="C180" s="155"/>
      <c r="D180" s="172"/>
      <c r="E180" s="172"/>
    </row>
    <row r="181" spans="1:5" ht="15" customHeight="1">
      <c r="A181" s="197">
        <v>972973</v>
      </c>
      <c r="B181" s="175" t="s">
        <v>175</v>
      </c>
      <c r="C181" s="154"/>
      <c r="D181" s="171"/>
      <c r="E181" s="171"/>
    </row>
    <row r="182" spans="1:5" ht="15" customHeight="1">
      <c r="A182" s="198"/>
      <c r="B182" s="186"/>
      <c r="C182" s="157"/>
      <c r="D182" s="201"/>
      <c r="E182" s="201"/>
    </row>
    <row r="183" spans="1:5" ht="15.75" customHeight="1" thickBot="1">
      <c r="A183" s="199"/>
      <c r="B183" s="176"/>
      <c r="C183" s="155"/>
      <c r="D183" s="172"/>
      <c r="E183" s="172"/>
    </row>
    <row r="184" spans="1:5" ht="15" customHeight="1">
      <c r="A184" s="179">
        <v>974</v>
      </c>
      <c r="B184" s="193" t="s">
        <v>176</v>
      </c>
      <c r="C184" s="154"/>
      <c r="D184" s="171">
        <v>0</v>
      </c>
      <c r="E184" s="171">
        <v>0</v>
      </c>
    </row>
    <row r="185" spans="1:5" ht="15.75" customHeight="1" thickBot="1">
      <c r="A185" s="180"/>
      <c r="B185" s="194"/>
      <c r="C185" s="155"/>
      <c r="D185" s="172"/>
      <c r="E185" s="172"/>
    </row>
    <row r="186" spans="1:5" ht="16.5" thickBot="1">
      <c r="A186" s="10"/>
      <c r="B186" s="80" t="s">
        <v>177</v>
      </c>
      <c r="C186" s="15"/>
      <c r="D186" s="141">
        <f>D187+D189</f>
        <v>3747.34</v>
      </c>
      <c r="E186" s="141">
        <f>E187+E189</f>
        <v>3709.93</v>
      </c>
    </row>
    <row r="187" spans="1:5" ht="15" customHeight="1">
      <c r="A187" s="179">
        <v>960</v>
      </c>
      <c r="B187" s="193" t="s">
        <v>178</v>
      </c>
      <c r="C187" s="154"/>
      <c r="D187" s="171">
        <v>3747.34</v>
      </c>
      <c r="E187" s="171">
        <v>3709.93</v>
      </c>
    </row>
    <row r="188" spans="1:5" ht="15.75" customHeight="1" thickBot="1">
      <c r="A188" s="180"/>
      <c r="B188" s="194"/>
      <c r="C188" s="155"/>
      <c r="D188" s="172"/>
      <c r="E188" s="172"/>
    </row>
    <row r="189" spans="1:5" ht="15" customHeight="1">
      <c r="A189" s="179" t="s">
        <v>179</v>
      </c>
      <c r="B189" s="193" t="s">
        <v>180</v>
      </c>
      <c r="C189" s="154"/>
      <c r="D189" s="171"/>
      <c r="E189" s="171"/>
    </row>
    <row r="190" spans="1:5" ht="15.75" customHeight="1" thickBot="1">
      <c r="A190" s="180"/>
      <c r="B190" s="194"/>
      <c r="C190" s="155"/>
      <c r="D190" s="172"/>
      <c r="E190" s="172"/>
    </row>
    <row r="191" spans="1:5" ht="26.25" thickBot="1">
      <c r="A191" s="10"/>
      <c r="B191" s="79" t="s">
        <v>181</v>
      </c>
      <c r="C191" s="15"/>
      <c r="D191" s="140">
        <f>+D192+D194+D196+D198+D200+D202+D204</f>
        <v>142426.2</v>
      </c>
      <c r="E191" s="140">
        <f>+E192+E194+E196+E198+E200+E202+E204</f>
        <v>139465.57</v>
      </c>
    </row>
    <row r="192" spans="1:5" ht="15" customHeight="1">
      <c r="A192" s="179">
        <v>22</v>
      </c>
      <c r="B192" s="175" t="s">
        <v>182</v>
      </c>
      <c r="C192" s="154"/>
      <c r="D192" s="171">
        <v>74057.42</v>
      </c>
      <c r="E192" s="171">
        <v>60468.51</v>
      </c>
    </row>
    <row r="193" spans="1:5" ht="15.75" customHeight="1" thickBot="1">
      <c r="A193" s="180"/>
      <c r="B193" s="176"/>
      <c r="C193" s="155"/>
      <c r="D193" s="172"/>
      <c r="E193" s="172"/>
    </row>
    <row r="194" spans="1:5" ht="15" customHeight="1">
      <c r="A194" s="179">
        <v>23</v>
      </c>
      <c r="B194" s="175" t="s">
        <v>183</v>
      </c>
      <c r="C194" s="154"/>
      <c r="D194" s="171">
        <v>7250.28</v>
      </c>
      <c r="E194" s="171"/>
    </row>
    <row r="195" spans="1:5" ht="15.75" customHeight="1" thickBot="1">
      <c r="A195" s="180"/>
      <c r="B195" s="176"/>
      <c r="C195" s="155"/>
      <c r="D195" s="172"/>
      <c r="E195" s="172"/>
    </row>
    <row r="196" spans="1:5" ht="15" customHeight="1">
      <c r="A196" s="179">
        <v>24</v>
      </c>
      <c r="B196" s="175" t="s">
        <v>184</v>
      </c>
      <c r="C196" s="154"/>
      <c r="D196" s="171"/>
      <c r="E196" s="171"/>
    </row>
    <row r="197" spans="1:5" ht="15.75" customHeight="1" thickBot="1">
      <c r="A197" s="180"/>
      <c r="B197" s="176"/>
      <c r="C197" s="155"/>
      <c r="D197" s="172"/>
      <c r="E197" s="172"/>
    </row>
    <row r="198" spans="1:5" ht="15" customHeight="1">
      <c r="A198" s="179">
        <v>25</v>
      </c>
      <c r="B198" s="175" t="s">
        <v>185</v>
      </c>
      <c r="C198" s="154"/>
      <c r="D198" s="171"/>
      <c r="E198" s="171"/>
    </row>
    <row r="199" spans="1:5" ht="15.75" customHeight="1" thickBot="1">
      <c r="A199" s="180"/>
      <c r="B199" s="176"/>
      <c r="C199" s="155"/>
      <c r="D199" s="172"/>
      <c r="E199" s="172"/>
    </row>
    <row r="200" spans="1:5" ht="15" customHeight="1">
      <c r="A200" s="179">
        <v>26</v>
      </c>
      <c r="B200" s="175" t="s">
        <v>186</v>
      </c>
      <c r="C200" s="154"/>
      <c r="D200" s="171"/>
      <c r="E200" s="171"/>
    </row>
    <row r="201" spans="1:5" ht="15.75" customHeight="1" thickBot="1">
      <c r="A201" s="180"/>
      <c r="B201" s="176"/>
      <c r="C201" s="155"/>
      <c r="D201" s="172"/>
      <c r="E201" s="172"/>
    </row>
    <row r="202" spans="1:5" ht="15" customHeight="1">
      <c r="A202" s="179">
        <v>21</v>
      </c>
      <c r="B202" s="175" t="s">
        <v>187</v>
      </c>
      <c r="C202" s="154"/>
      <c r="D202" s="171"/>
      <c r="E202" s="171"/>
    </row>
    <row r="203" spans="1:5" ht="15.75" customHeight="1" thickBot="1">
      <c r="A203" s="180"/>
      <c r="B203" s="176"/>
      <c r="C203" s="155"/>
      <c r="D203" s="172"/>
      <c r="E203" s="172"/>
    </row>
    <row r="204" spans="1:5" ht="15" customHeight="1">
      <c r="A204" s="179" t="s">
        <v>188</v>
      </c>
      <c r="B204" s="175" t="s">
        <v>189</v>
      </c>
      <c r="C204" s="154"/>
      <c r="D204" s="171">
        <v>61118.5</v>
      </c>
      <c r="E204" s="171">
        <f>72862.93+6134.13</f>
        <v>78997.06</v>
      </c>
    </row>
    <row r="205" spans="1:5" ht="15.75" customHeight="1" thickBot="1">
      <c r="A205" s="180"/>
      <c r="B205" s="176"/>
      <c r="C205" s="155"/>
      <c r="D205" s="172"/>
      <c r="E205" s="172"/>
    </row>
    <row r="206" spans="1:8" ht="25.5">
      <c r="A206" s="154"/>
      <c r="B206" s="81" t="s">
        <v>190</v>
      </c>
      <c r="C206" s="154"/>
      <c r="D206" s="173">
        <f>+D208+D210+D212+D214</f>
        <v>30679.24</v>
      </c>
      <c r="E206" s="173">
        <f>+E208+E210+E212+E214</f>
        <v>16736.940000000002</v>
      </c>
      <c r="H206" s="106"/>
    </row>
    <row r="207" spans="1:5" ht="15.75" customHeight="1" thickBot="1">
      <c r="A207" s="155"/>
      <c r="B207" s="79" t="s">
        <v>191</v>
      </c>
      <c r="C207" s="155"/>
      <c r="D207" s="174"/>
      <c r="E207" s="174"/>
    </row>
    <row r="208" spans="1:5" ht="15" customHeight="1">
      <c r="A208" s="61"/>
      <c r="B208" s="183" t="s">
        <v>192</v>
      </c>
      <c r="C208" s="184"/>
      <c r="D208" s="185">
        <v>0</v>
      </c>
      <c r="E208" s="185">
        <v>0</v>
      </c>
    </row>
    <row r="209" spans="1:5" ht="15.75" customHeight="1" thickBot="1">
      <c r="A209" s="55">
        <v>950951</v>
      </c>
      <c r="B209" s="178"/>
      <c r="C209" s="155"/>
      <c r="D209" s="172"/>
      <c r="E209" s="172"/>
    </row>
    <row r="210" spans="1:5" ht="15" customHeight="1">
      <c r="A210" s="32"/>
      <c r="B210" s="177" t="s">
        <v>193</v>
      </c>
      <c r="C210" s="154"/>
      <c r="D210" s="171">
        <v>0</v>
      </c>
      <c r="E210" s="171">
        <v>0</v>
      </c>
    </row>
    <row r="211" spans="1:5" ht="15.75" customHeight="1" thickBot="1">
      <c r="A211" s="54">
        <v>954</v>
      </c>
      <c r="B211" s="178"/>
      <c r="C211" s="155"/>
      <c r="D211" s="172"/>
      <c r="E211" s="172"/>
    </row>
    <row r="212" spans="1:5" ht="15" customHeight="1">
      <c r="A212" s="32"/>
      <c r="B212" s="177" t="s">
        <v>194</v>
      </c>
      <c r="C212" s="154"/>
      <c r="D212" s="171"/>
      <c r="E212" s="171"/>
    </row>
    <row r="213" spans="1:5" ht="15.75" customHeight="1" thickBot="1">
      <c r="A213" s="62">
        <v>952953955956</v>
      </c>
      <c r="B213" s="178"/>
      <c r="C213" s="155"/>
      <c r="D213" s="172"/>
      <c r="E213" s="172"/>
    </row>
    <row r="214" spans="1:5" ht="15" customHeight="1">
      <c r="A214" s="32"/>
      <c r="B214" s="177" t="s">
        <v>195</v>
      </c>
      <c r="C214" s="154"/>
      <c r="D214" s="171">
        <v>30679.24</v>
      </c>
      <c r="E214" s="171">
        <f>14141.85+2595.09</f>
        <v>16736.940000000002</v>
      </c>
    </row>
    <row r="215" spans="1:5" ht="15.75" customHeight="1" thickBot="1">
      <c r="A215" s="54">
        <v>957</v>
      </c>
      <c r="B215" s="178"/>
      <c r="C215" s="155"/>
      <c r="D215" s="172"/>
      <c r="E215" s="172"/>
    </row>
    <row r="216" spans="1:5" ht="15" customHeight="1">
      <c r="A216" s="32"/>
      <c r="B216" s="228" t="s">
        <v>196</v>
      </c>
      <c r="C216" s="154"/>
      <c r="D216" s="173">
        <v>0</v>
      </c>
      <c r="E216" s="173"/>
    </row>
    <row r="217" spans="1:5" ht="15.75" customHeight="1" thickBot="1">
      <c r="A217" s="54">
        <v>969</v>
      </c>
      <c r="B217" s="229"/>
      <c r="C217" s="155"/>
      <c r="D217" s="174"/>
      <c r="E217" s="174"/>
    </row>
    <row r="218" spans="1:5" ht="15" customHeight="1">
      <c r="A218" s="154"/>
      <c r="B218" s="9"/>
      <c r="C218" s="154"/>
      <c r="D218" s="173">
        <f>+D216+D206+D191+D161+D143+D138</f>
        <v>5845546.97</v>
      </c>
      <c r="E218" s="173">
        <f>+E216+E206+E191+E161+E143+E138</f>
        <v>5558846.57</v>
      </c>
    </row>
    <row r="219" spans="1:5" ht="15.75" customHeight="1" thickBot="1">
      <c r="A219" s="155"/>
      <c r="B219" s="14" t="s">
        <v>197</v>
      </c>
      <c r="C219" s="155"/>
      <c r="D219" s="174"/>
      <c r="E219" s="174"/>
    </row>
    <row r="222" spans="1:4" ht="15">
      <c r="A222" s="91" t="s">
        <v>221</v>
      </c>
      <c r="B222" s="227" t="s">
        <v>220</v>
      </c>
      <c r="C222" s="227"/>
      <c r="D222" s="110" t="s">
        <v>85</v>
      </c>
    </row>
    <row r="223" spans="1:4" ht="15">
      <c r="A223" s="90" t="s">
        <v>371</v>
      </c>
      <c r="D223" s="111" t="s">
        <v>86</v>
      </c>
    </row>
    <row r="224" ht="15">
      <c r="A224" s="63"/>
    </row>
    <row r="226" spans="1:5" ht="15">
      <c r="A226" s="92" t="s">
        <v>87</v>
      </c>
      <c r="B226" s="66"/>
      <c r="E226" s="94" t="s">
        <v>88</v>
      </c>
    </row>
    <row r="227" spans="1:5" ht="15">
      <c r="A227" s="93"/>
      <c r="E227" s="95"/>
    </row>
    <row r="228" ht="15">
      <c r="A228"/>
    </row>
    <row r="229" ht="15">
      <c r="A229" s="65"/>
    </row>
    <row r="230" ht="15">
      <c r="A230" s="64"/>
    </row>
    <row r="231" ht="15">
      <c r="A231" s="64"/>
    </row>
  </sheetData>
  <sheetProtection/>
  <mergeCells count="386"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B121:B122"/>
    <mergeCell ref="C121:C122"/>
    <mergeCell ref="D121:D122"/>
    <mergeCell ref="C123:C124"/>
    <mergeCell ref="D123:D124"/>
    <mergeCell ref="E123:E124"/>
    <mergeCell ref="E121:E122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E208:E209"/>
    <mergeCell ref="D194:D195"/>
    <mergeCell ref="E194:E195"/>
    <mergeCell ref="C192:C193"/>
    <mergeCell ref="D192:D193"/>
    <mergeCell ref="E192:E193"/>
    <mergeCell ref="E198:E199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A24:A26"/>
    <mergeCell ref="A22:A23"/>
    <mergeCell ref="E22:E23"/>
    <mergeCell ref="C24:C26"/>
    <mergeCell ref="D24:D26"/>
    <mergeCell ref="E24:E26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B50:B51"/>
    <mergeCell ref="B52:B53"/>
    <mergeCell ref="A48:A49"/>
    <mergeCell ref="B48:B49"/>
    <mergeCell ref="C59:C61"/>
    <mergeCell ref="C54:C55"/>
    <mergeCell ref="C48:C49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A74:A75"/>
    <mergeCell ref="C82:C84"/>
    <mergeCell ref="D82:D84"/>
    <mergeCell ref="B79:B81"/>
    <mergeCell ref="B68:B70"/>
    <mergeCell ref="C74:C75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C97:C98"/>
    <mergeCell ref="D97:D98"/>
    <mergeCell ref="E97:E98"/>
    <mergeCell ref="C99:C100"/>
    <mergeCell ref="D99:D100"/>
    <mergeCell ref="E99:E100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B112:B113"/>
    <mergeCell ref="C112:C113"/>
    <mergeCell ref="D112:D113"/>
    <mergeCell ref="E112:E113"/>
    <mergeCell ref="C114:C115"/>
    <mergeCell ref="D114:D115"/>
    <mergeCell ref="E114:E115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C141:C142"/>
    <mergeCell ref="D141:D142"/>
    <mergeCell ref="B146:B147"/>
    <mergeCell ref="C146:C147"/>
    <mergeCell ref="D146:D147"/>
    <mergeCell ref="E146:E147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B200:B201"/>
    <mergeCell ref="C200:C201"/>
    <mergeCell ref="D200:D201"/>
    <mergeCell ref="E200:E201"/>
    <mergeCell ref="B198:B199"/>
    <mergeCell ref="C198:C199"/>
    <mergeCell ref="D198:D199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D212:D213"/>
    <mergeCell ref="E212:E213"/>
    <mergeCell ref="D216:D217"/>
    <mergeCell ref="E216:E217"/>
    <mergeCell ref="A218:A219"/>
    <mergeCell ref="C218:C219"/>
    <mergeCell ref="D218:D219"/>
    <mergeCell ref="E218:E219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tabSelected="1" zoomScaleSheetLayoutView="100" workbookViewId="0" topLeftCell="A134">
      <selection activeCell="L124" sqref="L124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365</v>
      </c>
      <c r="D7" s="105" t="s">
        <v>361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181" t="s">
        <v>344</v>
      </c>
      <c r="C10" s="181"/>
      <c r="D10" s="181"/>
    </row>
    <row r="12" spans="2:4" ht="15">
      <c r="B12" s="182" t="s">
        <v>370</v>
      </c>
      <c r="C12" s="182"/>
      <c r="D12" s="182"/>
    </row>
    <row r="13" ht="15.75" thickBot="1">
      <c r="A13" s="68"/>
    </row>
    <row r="14" spans="1:5" ht="15">
      <c r="A14" s="96"/>
      <c r="B14" s="154"/>
      <c r="C14" s="3"/>
      <c r="D14" s="245" t="s">
        <v>3</v>
      </c>
      <c r="E14" s="246"/>
    </row>
    <row r="15" spans="1:5" ht="15.75" thickBot="1">
      <c r="A15" s="21"/>
      <c r="B15" s="157"/>
      <c r="C15" s="4"/>
      <c r="D15" s="247"/>
      <c r="E15" s="248"/>
    </row>
    <row r="16" spans="1:5" ht="15">
      <c r="A16" s="97" t="s">
        <v>93</v>
      </c>
      <c r="B16" s="157"/>
      <c r="C16" s="52" t="s">
        <v>2</v>
      </c>
      <c r="D16" s="112" t="s">
        <v>94</v>
      </c>
      <c r="E16" s="225" t="s">
        <v>368</v>
      </c>
    </row>
    <row r="17" spans="1:5" ht="24.75" thickBot="1">
      <c r="A17" s="49"/>
      <c r="B17" s="155"/>
      <c r="C17" s="6"/>
      <c r="D17" s="113" t="s">
        <v>369</v>
      </c>
      <c r="E17" s="226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40">
        <f>+D20+D30</f>
        <v>1216474.35</v>
      </c>
      <c r="E19" s="140">
        <f>+E20+E30</f>
        <v>1083198.28</v>
      </c>
      <c r="H19" s="106"/>
    </row>
    <row r="20" spans="1:5" ht="35.25" customHeight="1" thickBot="1">
      <c r="A20" s="10"/>
      <c r="B20" s="79" t="s">
        <v>223</v>
      </c>
      <c r="C20" s="15"/>
      <c r="D20" s="140">
        <f>+D21+D22+D23+D24+D25+D27+D28+D29</f>
        <v>1216474.35</v>
      </c>
      <c r="E20" s="140">
        <f>+E21+E22+E23+E24+E25+E27+E28+E29</f>
        <v>1083198.28</v>
      </c>
    </row>
    <row r="21" spans="1:5" ht="20.25" customHeight="1" thickBot="1">
      <c r="A21" s="54">
        <v>750</v>
      </c>
      <c r="B21" s="80" t="s">
        <v>224</v>
      </c>
      <c r="C21" s="15"/>
      <c r="D21" s="141">
        <v>1254360.49</v>
      </c>
      <c r="E21" s="141">
        <v>1121046.05</v>
      </c>
    </row>
    <row r="22" spans="1:5" ht="24.75" customHeight="1" thickBot="1">
      <c r="A22" s="54">
        <v>752</v>
      </c>
      <c r="B22" s="80" t="s">
        <v>225</v>
      </c>
      <c r="C22" s="15"/>
      <c r="D22" s="141"/>
      <c r="E22" s="141"/>
    </row>
    <row r="23" spans="1:5" ht="39.75" customHeight="1" thickBot="1">
      <c r="A23" s="54">
        <v>753</v>
      </c>
      <c r="B23" s="80" t="s">
        <v>226</v>
      </c>
      <c r="C23" s="15"/>
      <c r="D23" s="141"/>
      <c r="E23" s="141"/>
    </row>
    <row r="24" spans="1:5" ht="33" customHeight="1" thickBot="1">
      <c r="A24" s="54">
        <v>754</v>
      </c>
      <c r="B24" s="80" t="s">
        <v>227</v>
      </c>
      <c r="C24" s="15"/>
      <c r="D24" s="141"/>
      <c r="E24" s="141"/>
    </row>
    <row r="25" spans="1:5" ht="54.75" customHeight="1">
      <c r="A25" s="179">
        <v>755</v>
      </c>
      <c r="B25" s="175" t="s">
        <v>228</v>
      </c>
      <c r="C25" s="154"/>
      <c r="D25" s="171">
        <v>-37804.47</v>
      </c>
      <c r="E25" s="171">
        <v>-37604.84</v>
      </c>
    </row>
    <row r="26" spans="1:5" ht="15.75" thickBot="1">
      <c r="A26" s="180"/>
      <c r="B26" s="176"/>
      <c r="C26" s="155"/>
      <c r="D26" s="172"/>
      <c r="E26" s="172"/>
    </row>
    <row r="27" spans="1:5" ht="30" customHeight="1" thickBot="1">
      <c r="A27" s="54">
        <v>756</v>
      </c>
      <c r="B27" s="80" t="s">
        <v>229</v>
      </c>
      <c r="C27" s="15"/>
      <c r="D27" s="141">
        <v>-81.67</v>
      </c>
      <c r="E27" s="141">
        <v>-242.93</v>
      </c>
    </row>
    <row r="28" spans="1:5" ht="35.25" customHeight="1" thickBot="1">
      <c r="A28" s="54">
        <v>757</v>
      </c>
      <c r="B28" s="80" t="s">
        <v>230</v>
      </c>
      <c r="C28" s="15"/>
      <c r="D28" s="141"/>
      <c r="E28" s="141"/>
    </row>
    <row r="29" spans="1:5" ht="28.5" customHeight="1" thickBot="1">
      <c r="A29" s="54">
        <v>758</v>
      </c>
      <c r="B29" s="80" t="s">
        <v>231</v>
      </c>
      <c r="C29" s="15"/>
      <c r="D29" s="141"/>
      <c r="E29" s="141"/>
    </row>
    <row r="30" spans="1:5" ht="16.5" thickBot="1">
      <c r="A30" s="10"/>
      <c r="B30" s="79" t="s">
        <v>232</v>
      </c>
      <c r="C30" s="15"/>
      <c r="D30" s="140">
        <f>+D31+D32+D33+D34</f>
        <v>0</v>
      </c>
      <c r="E30" s="140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1"/>
      <c r="E31" s="141"/>
    </row>
    <row r="32" spans="1:5" ht="31.5" customHeight="1" thickBot="1">
      <c r="A32" s="54">
        <v>764</v>
      </c>
      <c r="B32" s="80" t="s">
        <v>234</v>
      </c>
      <c r="C32" s="15"/>
      <c r="D32" s="141">
        <v>0</v>
      </c>
      <c r="E32" s="141">
        <v>0</v>
      </c>
    </row>
    <row r="33" spans="1:5" ht="21.75" customHeight="1" thickBot="1">
      <c r="A33" s="54">
        <v>768</v>
      </c>
      <c r="B33" s="80" t="s">
        <v>235</v>
      </c>
      <c r="C33" s="15"/>
      <c r="D33" s="141"/>
      <c r="E33" s="141"/>
    </row>
    <row r="34" spans="1:5" ht="18" customHeight="1" thickBot="1">
      <c r="A34" s="54">
        <v>769</v>
      </c>
      <c r="B34" s="80" t="s">
        <v>236</v>
      </c>
      <c r="C34" s="15"/>
      <c r="D34" s="141"/>
      <c r="E34" s="141"/>
    </row>
    <row r="35" spans="1:7" ht="26.25" customHeight="1" thickBot="1">
      <c r="A35" s="10"/>
      <c r="B35" s="79" t="s">
        <v>237</v>
      </c>
      <c r="C35" s="15"/>
      <c r="D35" s="140">
        <f>+D36+D51+D57</f>
        <v>1038972.4199999999</v>
      </c>
      <c r="E35" s="140">
        <f>+E36+E51+E57</f>
        <v>1027371.4799999997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40">
        <f>+D37+D38+D39+D40+D42+D44+D45+D47+D48+D50</f>
        <v>916916.4299999999</v>
      </c>
      <c r="E36" s="140">
        <f>+E37+E38+E39+E40+E42+E44+E45+E47+E48+E50</f>
        <v>1074500.3099999998</v>
      </c>
    </row>
    <row r="37" spans="1:5" ht="22.5" customHeight="1" thickBot="1">
      <c r="A37" s="54">
        <v>400</v>
      </c>
      <c r="B37" s="80" t="s">
        <v>239</v>
      </c>
      <c r="C37" s="15"/>
      <c r="D37" s="141">
        <v>841263.17</v>
      </c>
      <c r="E37" s="141">
        <v>1047205.47</v>
      </c>
    </row>
    <row r="38" spans="1:5" ht="20.25" customHeight="1" thickBot="1">
      <c r="A38" s="10"/>
      <c r="B38" s="80" t="s">
        <v>240</v>
      </c>
      <c r="C38" s="15"/>
      <c r="D38" s="141">
        <v>30602.77</v>
      </c>
      <c r="E38" s="141">
        <v>35423.34</v>
      </c>
    </row>
    <row r="39" spans="1:5" ht="36" customHeight="1" thickBot="1">
      <c r="A39" s="54">
        <v>402</v>
      </c>
      <c r="B39" s="80" t="s">
        <v>241</v>
      </c>
      <c r="C39" s="15"/>
      <c r="D39" s="141"/>
      <c r="E39" s="141"/>
    </row>
    <row r="40" spans="1:5" ht="25.5" customHeight="1">
      <c r="A40" s="179">
        <v>403</v>
      </c>
      <c r="B40" s="175" t="s">
        <v>339</v>
      </c>
      <c r="C40" s="154"/>
      <c r="D40" s="171"/>
      <c r="E40" s="171"/>
    </row>
    <row r="41" spans="1:5" ht="15.75" thickBot="1">
      <c r="A41" s="180"/>
      <c r="B41" s="176"/>
      <c r="C41" s="155"/>
      <c r="D41" s="172"/>
      <c r="E41" s="172"/>
    </row>
    <row r="42" spans="1:5" ht="38.25" customHeight="1">
      <c r="A42" s="179">
        <v>404</v>
      </c>
      <c r="B42" s="175" t="s">
        <v>340</v>
      </c>
      <c r="C42" s="154"/>
      <c r="D42" s="171">
        <v>-2813.53</v>
      </c>
      <c r="E42" s="171">
        <v>-7445.34</v>
      </c>
    </row>
    <row r="43" spans="1:5" ht="15.75" thickBot="1">
      <c r="A43" s="180"/>
      <c r="B43" s="176"/>
      <c r="C43" s="155"/>
      <c r="D43" s="172"/>
      <c r="E43" s="172"/>
    </row>
    <row r="44" spans="1:5" ht="26.25" thickBot="1">
      <c r="A44" s="54">
        <v>405</v>
      </c>
      <c r="B44" s="80" t="s">
        <v>242</v>
      </c>
      <c r="C44" s="15"/>
      <c r="D44" s="141">
        <v>25999</v>
      </c>
      <c r="E44" s="141">
        <v>-11387.56</v>
      </c>
    </row>
    <row r="45" spans="1:5" ht="38.25" customHeight="1">
      <c r="A45" s="179">
        <v>406</v>
      </c>
      <c r="B45" s="175" t="s">
        <v>341</v>
      </c>
      <c r="C45" s="154"/>
      <c r="D45" s="171">
        <v>-5918.29</v>
      </c>
      <c r="E45" s="171">
        <v>6057</v>
      </c>
    </row>
    <row r="46" spans="1:5" ht="15.75" thickBot="1">
      <c r="A46" s="180"/>
      <c r="B46" s="176"/>
      <c r="C46" s="155"/>
      <c r="D46" s="172"/>
      <c r="E46" s="172"/>
    </row>
    <row r="47" spans="1:5" ht="26.25" thickBot="1">
      <c r="A47" s="54">
        <v>407</v>
      </c>
      <c r="B47" s="80" t="s">
        <v>243</v>
      </c>
      <c r="C47" s="15"/>
      <c r="D47" s="141">
        <v>25106.45</v>
      </c>
      <c r="E47" s="141">
        <v>294.23</v>
      </c>
    </row>
    <row r="48" spans="1:5" ht="22.5" customHeight="1">
      <c r="A48" s="200">
        <v>408</v>
      </c>
      <c r="B48" s="186" t="s">
        <v>244</v>
      </c>
      <c r="C48" s="157"/>
      <c r="D48" s="201"/>
      <c r="E48" s="201"/>
    </row>
    <row r="49" spans="1:5" ht="15.75" thickBot="1">
      <c r="A49" s="180"/>
      <c r="B49" s="211"/>
      <c r="C49" s="155"/>
      <c r="D49" s="172"/>
      <c r="E49" s="172"/>
    </row>
    <row r="50" spans="1:5" ht="26.25" thickBot="1">
      <c r="A50" s="54">
        <v>409</v>
      </c>
      <c r="B50" s="80" t="s">
        <v>245</v>
      </c>
      <c r="C50" s="15"/>
      <c r="D50" s="141">
        <v>2676.86</v>
      </c>
      <c r="E50" s="141">
        <v>4353.17</v>
      </c>
    </row>
    <row r="51" spans="1:5" ht="26.25" thickBot="1">
      <c r="A51" s="10"/>
      <c r="B51" s="79" t="s">
        <v>246</v>
      </c>
      <c r="C51" s="15"/>
      <c r="D51" s="140">
        <f>+D52+D53+D54+D55+D56</f>
        <v>109957.66</v>
      </c>
      <c r="E51" s="140">
        <f>+E52+E53+E54+E55+E56</f>
        <v>-62074.3</v>
      </c>
    </row>
    <row r="52" spans="1:5" ht="26.25" thickBot="1">
      <c r="A52" s="99" t="s">
        <v>247</v>
      </c>
      <c r="B52" s="80" t="s">
        <v>248</v>
      </c>
      <c r="C52" s="15"/>
      <c r="D52" s="141"/>
      <c r="E52" s="141"/>
    </row>
    <row r="53" spans="1:5" ht="26.25" thickBot="1">
      <c r="A53" s="100">
        <v>412413414</v>
      </c>
      <c r="B53" s="80" t="s">
        <v>249</v>
      </c>
      <c r="C53" s="15"/>
      <c r="D53" s="141">
        <v>109957.66</v>
      </c>
      <c r="E53" s="141">
        <v>-62074.3</v>
      </c>
    </row>
    <row r="54" spans="1:5" ht="26.25" thickBot="1">
      <c r="A54" s="54">
        <v>415</v>
      </c>
      <c r="B54" s="80" t="s">
        <v>250</v>
      </c>
      <c r="C54" s="15"/>
      <c r="D54" s="141"/>
      <c r="E54" s="141"/>
    </row>
    <row r="55" spans="1:5" ht="26.25" thickBot="1">
      <c r="A55" s="62">
        <v>416417</v>
      </c>
      <c r="B55" s="80" t="s">
        <v>251</v>
      </c>
      <c r="C55" s="15"/>
      <c r="D55" s="141"/>
      <c r="E55" s="141"/>
    </row>
    <row r="56" spans="1:5" ht="26.25" thickBot="1">
      <c r="A56" s="62">
        <v>418419</v>
      </c>
      <c r="B56" s="80" t="s">
        <v>252</v>
      </c>
      <c r="C56" s="15"/>
      <c r="D56" s="146"/>
      <c r="E56" s="146"/>
    </row>
    <row r="57" spans="1:5" ht="26.25" thickBot="1">
      <c r="A57" s="10"/>
      <c r="B57" s="79" t="s">
        <v>253</v>
      </c>
      <c r="C57" s="15"/>
      <c r="D57" s="140">
        <f>+D58+D59+D60+D61+D62+D63+D64+D66+D67</f>
        <v>12098.33</v>
      </c>
      <c r="E57" s="140">
        <f>+E58+E59+E60+E61+E62+E63+E64+E66+E67</f>
        <v>14945.47</v>
      </c>
    </row>
    <row r="58" spans="1:5" ht="16.5" thickBot="1">
      <c r="A58" s="54">
        <v>420</v>
      </c>
      <c r="B58" s="80" t="s">
        <v>254</v>
      </c>
      <c r="C58" s="15"/>
      <c r="D58" s="141"/>
      <c r="E58" s="141"/>
    </row>
    <row r="59" spans="1:5" ht="16.5" thickBot="1">
      <c r="A59" s="54">
        <v>421</v>
      </c>
      <c r="B59" s="80" t="s">
        <v>255</v>
      </c>
      <c r="C59" s="15"/>
      <c r="D59" s="141">
        <v>0</v>
      </c>
      <c r="E59" s="141">
        <v>0</v>
      </c>
    </row>
    <row r="60" spans="1:5" ht="16.5" thickBot="1">
      <c r="A60" s="54">
        <v>422</v>
      </c>
      <c r="B60" s="80" t="s">
        <v>256</v>
      </c>
      <c r="C60" s="15"/>
      <c r="D60" s="141"/>
      <c r="E60" s="141"/>
    </row>
    <row r="61" spans="1:5" ht="16.5" thickBot="1">
      <c r="A61" s="54">
        <v>423</v>
      </c>
      <c r="B61" s="80" t="s">
        <v>257</v>
      </c>
      <c r="C61" s="15"/>
      <c r="D61" s="141">
        <v>12098.33</v>
      </c>
      <c r="E61" s="141">
        <v>14945.47</v>
      </c>
    </row>
    <row r="62" spans="1:5" ht="26.25" thickBot="1">
      <c r="A62" s="54">
        <v>424</v>
      </c>
      <c r="B62" s="80" t="s">
        <v>258</v>
      </c>
      <c r="C62" s="15"/>
      <c r="D62" s="141"/>
      <c r="E62" s="141"/>
    </row>
    <row r="63" spans="1:5" ht="16.5" thickBot="1">
      <c r="A63" s="54">
        <v>429</v>
      </c>
      <c r="B63" s="80" t="s">
        <v>259</v>
      </c>
      <c r="C63" s="15"/>
      <c r="D63" s="141"/>
      <c r="E63" s="141"/>
    </row>
    <row r="64" spans="1:5" ht="15">
      <c r="A64" s="98"/>
      <c r="B64" s="175" t="s">
        <v>260</v>
      </c>
      <c r="C64" s="154"/>
      <c r="D64" s="171"/>
      <c r="E64" s="171"/>
    </row>
    <row r="65" spans="1:5" ht="15.75" thickBot="1">
      <c r="A65" s="54">
        <v>460</v>
      </c>
      <c r="B65" s="176"/>
      <c r="C65" s="155"/>
      <c r="D65" s="172"/>
      <c r="E65" s="172"/>
    </row>
    <row r="66" spans="1:5" ht="26.25" thickBot="1">
      <c r="A66" s="54">
        <v>463</v>
      </c>
      <c r="B66" s="80" t="s">
        <v>261</v>
      </c>
      <c r="C66" s="15"/>
      <c r="D66" s="141"/>
      <c r="E66" s="141"/>
    </row>
    <row r="67" spans="1:5" ht="16.5" thickBot="1">
      <c r="A67" s="62">
        <v>462469</v>
      </c>
      <c r="B67" s="80" t="s">
        <v>262</v>
      </c>
      <c r="C67" s="15"/>
      <c r="D67" s="141"/>
      <c r="E67" s="141"/>
    </row>
    <row r="68" spans="1:6" ht="15">
      <c r="A68" s="154"/>
      <c r="B68" s="249" t="s">
        <v>263</v>
      </c>
      <c r="C68" s="154"/>
      <c r="D68" s="173">
        <f>+D19-D35</f>
        <v>177501.93000000017</v>
      </c>
      <c r="E68" s="173">
        <f>+E19-E35</f>
        <v>55826.80000000028</v>
      </c>
      <c r="F68" s="106"/>
    </row>
    <row r="69" spans="1:5" ht="15.75" thickBot="1">
      <c r="A69" s="155"/>
      <c r="B69" s="250"/>
      <c r="C69" s="155"/>
      <c r="D69" s="174"/>
      <c r="E69" s="174"/>
    </row>
    <row r="70" spans="1:5" ht="26.25" thickBot="1">
      <c r="A70" s="10"/>
      <c r="B70" s="79" t="s">
        <v>264</v>
      </c>
      <c r="C70" s="15"/>
      <c r="D70" s="140">
        <f>+D71-D72+D73+D74+D78+D83+D90-D91</f>
        <v>407581.83</v>
      </c>
      <c r="E70" s="140">
        <f>+E71-E72+E73+E74+E78+E83+E90-E91</f>
        <v>364565.81999999995</v>
      </c>
    </row>
    <row r="71" spans="1:5" ht="16.5" thickBot="1">
      <c r="A71" s="10"/>
      <c r="B71" s="79" t="s">
        <v>265</v>
      </c>
      <c r="C71" s="15"/>
      <c r="D71" s="141">
        <v>263651.65</v>
      </c>
      <c r="E71" s="141">
        <v>202896.9</v>
      </c>
    </row>
    <row r="72" spans="1:5" ht="26.25" thickBot="1">
      <c r="A72" s="10"/>
      <c r="B72" s="79" t="s">
        <v>266</v>
      </c>
      <c r="C72" s="15"/>
      <c r="D72" s="141"/>
      <c r="E72" s="141"/>
    </row>
    <row r="73" spans="1:5" ht="16.5" thickBot="1">
      <c r="A73" s="10"/>
      <c r="B73" s="79" t="s">
        <v>267</v>
      </c>
      <c r="C73" s="15"/>
      <c r="D73" s="141">
        <v>4581.88</v>
      </c>
      <c r="E73" s="141">
        <v>6550.32</v>
      </c>
    </row>
    <row r="74" spans="1:5" ht="16.5" thickBot="1">
      <c r="A74" s="10"/>
      <c r="B74" s="79" t="s">
        <v>268</v>
      </c>
      <c r="C74" s="15"/>
      <c r="D74" s="141">
        <f>+D75+D76+D77</f>
        <v>82988.78</v>
      </c>
      <c r="E74" s="141">
        <f>+E75+E76+E77</f>
        <v>89113.87</v>
      </c>
    </row>
    <row r="75" spans="1:5" ht="26.25" thickBot="1">
      <c r="A75" s="10"/>
      <c r="B75" s="80" t="s">
        <v>269</v>
      </c>
      <c r="C75" s="15"/>
      <c r="D75" s="141">
        <v>47855.31</v>
      </c>
      <c r="E75" s="141">
        <v>51657.09</v>
      </c>
    </row>
    <row r="76" spans="1:5" ht="16.5" thickBot="1">
      <c r="A76" s="10"/>
      <c r="B76" s="80" t="s">
        <v>270</v>
      </c>
      <c r="C76" s="15"/>
      <c r="D76" s="141">
        <v>30952.47</v>
      </c>
      <c r="E76" s="141">
        <v>34185.33</v>
      </c>
    </row>
    <row r="77" spans="1:5" ht="16.5" thickBot="1">
      <c r="A77" s="10"/>
      <c r="B77" s="80" t="s">
        <v>271</v>
      </c>
      <c r="C77" s="15"/>
      <c r="D77" s="141">
        <v>4181</v>
      </c>
      <c r="E77" s="141">
        <v>3271.45</v>
      </c>
    </row>
    <row r="78" spans="1:5" ht="16.5" thickBot="1">
      <c r="A78" s="10"/>
      <c r="B78" s="79" t="s">
        <v>272</v>
      </c>
      <c r="C78" s="15"/>
      <c r="D78" s="141">
        <f>+D79+D80+D81+D82</f>
        <v>3277.54</v>
      </c>
      <c r="E78" s="141">
        <f>+E79+E80+E81+E82</f>
        <v>3348.85</v>
      </c>
    </row>
    <row r="79" spans="1:5" ht="39" thickBot="1">
      <c r="A79" s="10"/>
      <c r="B79" s="80" t="s">
        <v>273</v>
      </c>
      <c r="C79" s="15"/>
      <c r="D79" s="141"/>
      <c r="E79" s="141"/>
    </row>
    <row r="80" spans="1:5" ht="16.5" thickBot="1">
      <c r="A80" s="10"/>
      <c r="B80" s="80" t="s">
        <v>274</v>
      </c>
      <c r="C80" s="15"/>
      <c r="D80" s="141">
        <v>3277.54</v>
      </c>
      <c r="E80" s="141">
        <v>3348.85</v>
      </c>
    </row>
    <row r="81" spans="1:5" ht="16.5" thickBot="1">
      <c r="A81" s="10"/>
      <c r="B81" s="80" t="s">
        <v>275</v>
      </c>
      <c r="C81" s="15"/>
      <c r="D81" s="141"/>
      <c r="E81" s="141"/>
    </row>
    <row r="82" spans="1:5" ht="16.5" thickBot="1">
      <c r="A82" s="10"/>
      <c r="B82" s="80" t="s">
        <v>276</v>
      </c>
      <c r="C82" s="15"/>
      <c r="D82" s="141"/>
      <c r="E82" s="141"/>
    </row>
    <row r="83" spans="1:5" ht="16.5" thickBot="1">
      <c r="A83" s="10"/>
      <c r="B83" s="79" t="s">
        <v>277</v>
      </c>
      <c r="C83" s="15"/>
      <c r="D83" s="141">
        <f>+D84+D85+D86+D87+D88+D89</f>
        <v>56725.119999999995</v>
      </c>
      <c r="E83" s="141">
        <f>+E84+E85+E86+E87+E88+E89</f>
        <v>66762.33</v>
      </c>
    </row>
    <row r="84" spans="1:5" ht="64.5" thickBot="1">
      <c r="A84" s="10"/>
      <c r="B84" s="80" t="s">
        <v>278</v>
      </c>
      <c r="C84" s="15"/>
      <c r="D84" s="141">
        <v>9580.65</v>
      </c>
      <c r="E84" s="141">
        <v>18813.25</v>
      </c>
    </row>
    <row r="85" spans="1:5" ht="16.5" thickBot="1">
      <c r="A85" s="10"/>
      <c r="B85" s="80" t="s">
        <v>279</v>
      </c>
      <c r="C85" s="15"/>
      <c r="D85" s="141">
        <v>3947.22</v>
      </c>
      <c r="E85" s="141">
        <v>4551.04</v>
      </c>
    </row>
    <row r="86" spans="1:5" ht="26.25" thickBot="1">
      <c r="A86" s="10"/>
      <c r="B86" s="80" t="s">
        <v>280</v>
      </c>
      <c r="C86" s="15"/>
      <c r="D86" s="141">
        <v>4422.81</v>
      </c>
      <c r="E86" s="141">
        <v>5230.71</v>
      </c>
    </row>
    <row r="87" spans="1:5" ht="16.5" thickBot="1">
      <c r="A87" s="10"/>
      <c r="B87" s="80" t="s">
        <v>281</v>
      </c>
      <c r="C87" s="15"/>
      <c r="D87" s="141">
        <v>1486.14</v>
      </c>
      <c r="E87" s="141">
        <v>1584.4</v>
      </c>
    </row>
    <row r="88" spans="1:5" ht="26.25" thickBot="1">
      <c r="A88" s="10"/>
      <c r="B88" s="80" t="s">
        <v>282</v>
      </c>
      <c r="C88" s="15"/>
      <c r="D88" s="141">
        <v>2730.53</v>
      </c>
      <c r="E88" s="141">
        <v>1965.41</v>
      </c>
    </row>
    <row r="89" spans="1:5" ht="16.5" thickBot="1">
      <c r="A89" s="10"/>
      <c r="B89" s="80" t="s">
        <v>283</v>
      </c>
      <c r="C89" s="15"/>
      <c r="D89" s="141">
        <v>34557.77</v>
      </c>
      <c r="E89" s="141">
        <v>34617.52</v>
      </c>
    </row>
    <row r="90" spans="1:5" ht="16.5" thickBot="1">
      <c r="A90" s="10"/>
      <c r="B90" s="79" t="s">
        <v>284</v>
      </c>
      <c r="C90" s="15"/>
      <c r="D90" s="141"/>
      <c r="E90" s="141"/>
    </row>
    <row r="91" spans="1:5" ht="26.25" thickBot="1">
      <c r="A91" s="54">
        <v>706</v>
      </c>
      <c r="B91" s="79" t="s">
        <v>285</v>
      </c>
      <c r="C91" s="15"/>
      <c r="D91" s="141">
        <v>3643.14</v>
      </c>
      <c r="E91" s="141">
        <v>4106.45</v>
      </c>
    </row>
    <row r="92" spans="1:5" ht="26.25" thickBot="1">
      <c r="A92" s="10"/>
      <c r="B92" s="79" t="s">
        <v>286</v>
      </c>
      <c r="C92" s="15"/>
      <c r="D92" s="140">
        <f>+D68-D70</f>
        <v>-230079.89999999985</v>
      </c>
      <c r="E92" s="140">
        <f>+E68-E70</f>
        <v>-308739.01999999967</v>
      </c>
    </row>
    <row r="93" spans="1:5" ht="26.25" thickBot="1">
      <c r="A93" s="10"/>
      <c r="B93" s="79" t="s">
        <v>287</v>
      </c>
      <c r="C93" s="15"/>
      <c r="D93" s="140">
        <f>+D114+D136</f>
        <v>239246.58000000002</v>
      </c>
      <c r="E93" s="140">
        <f>+E114+E136</f>
        <v>408542.83</v>
      </c>
    </row>
    <row r="94" spans="1:5" ht="25.5">
      <c r="A94" s="154"/>
      <c r="B94" s="81" t="s">
        <v>288</v>
      </c>
      <c r="C94" s="154"/>
      <c r="D94" s="171">
        <f>+D96+D97+D99+D100+D101+D103</f>
        <v>234148.64</v>
      </c>
      <c r="E94" s="171">
        <f>+E96+E97+E99+E100+E101+E103</f>
        <v>271515.78</v>
      </c>
    </row>
    <row r="95" spans="1:5" ht="15.75" thickBot="1">
      <c r="A95" s="155"/>
      <c r="B95" s="79" t="s">
        <v>289</v>
      </c>
      <c r="C95" s="155"/>
      <c r="D95" s="172"/>
      <c r="E95" s="172"/>
    </row>
    <row r="96" spans="1:5" ht="16.5" thickBot="1">
      <c r="A96" s="54">
        <v>770</v>
      </c>
      <c r="B96" s="80" t="s">
        <v>290</v>
      </c>
      <c r="C96" s="15"/>
      <c r="D96" s="141">
        <v>155904.37</v>
      </c>
      <c r="E96" s="141">
        <f>145770-3384</f>
        <v>142386</v>
      </c>
    </row>
    <row r="97" spans="1:5" ht="22.5" customHeight="1">
      <c r="A97" s="179">
        <v>771</v>
      </c>
      <c r="B97" s="175" t="s">
        <v>291</v>
      </c>
      <c r="C97" s="154"/>
      <c r="D97" s="171">
        <v>0</v>
      </c>
      <c r="E97" s="171">
        <v>0</v>
      </c>
    </row>
    <row r="98" spans="1:5" ht="15.75" thickBot="1">
      <c r="A98" s="180"/>
      <c r="B98" s="176"/>
      <c r="C98" s="155"/>
      <c r="D98" s="172"/>
      <c r="E98" s="172"/>
    </row>
    <row r="99" spans="1:5" ht="26.25" thickBot="1">
      <c r="A99" s="54">
        <v>772</v>
      </c>
      <c r="B99" s="80" t="s">
        <v>292</v>
      </c>
      <c r="C99" s="15"/>
      <c r="D99" s="141">
        <v>3098.21</v>
      </c>
      <c r="E99" s="141">
        <v>54542.55</v>
      </c>
    </row>
    <row r="100" spans="1:5" ht="26.25" thickBot="1">
      <c r="A100" s="54">
        <v>774</v>
      </c>
      <c r="B100" s="80" t="s">
        <v>293</v>
      </c>
      <c r="C100" s="15"/>
      <c r="D100" s="141">
        <v>3106.6</v>
      </c>
      <c r="E100" s="141">
        <v>2813.07</v>
      </c>
    </row>
    <row r="101" spans="1:5" ht="16.5" thickBot="1">
      <c r="A101" s="77">
        <v>775</v>
      </c>
      <c r="B101" s="104" t="s">
        <v>294</v>
      </c>
      <c r="C101" s="101"/>
      <c r="D101" s="142"/>
      <c r="E101" s="142"/>
    </row>
    <row r="102" spans="1:5" ht="15" customHeight="1">
      <c r="A102" s="67" t="s">
        <v>295</v>
      </c>
      <c r="B102" s="260" t="s">
        <v>297</v>
      </c>
      <c r="C102" s="184"/>
      <c r="D102" s="143"/>
      <c r="E102" s="143"/>
    </row>
    <row r="103" spans="1:5" ht="15" customHeight="1">
      <c r="A103" s="67" t="s">
        <v>296</v>
      </c>
      <c r="B103" s="252"/>
      <c r="C103" s="157"/>
      <c r="D103" s="144">
        <v>72039.46</v>
      </c>
      <c r="E103" s="144">
        <v>71774.16</v>
      </c>
    </row>
    <row r="104" spans="1:5" ht="15.75" customHeight="1" thickBot="1">
      <c r="A104" s="77">
        <v>782</v>
      </c>
      <c r="B104" s="261"/>
      <c r="C104" s="202"/>
      <c r="D104" s="145"/>
      <c r="E104" s="145"/>
    </row>
    <row r="105" spans="1:5" ht="26.25" thickBot="1">
      <c r="A105" s="10"/>
      <c r="B105" s="79" t="s">
        <v>298</v>
      </c>
      <c r="C105" s="15"/>
      <c r="D105" s="141">
        <f>+D106+D107+D108+D109+D110+D112</f>
        <v>57463.73</v>
      </c>
      <c r="E105" s="141">
        <f>+E106+E107+E108+E109+E110+E112</f>
        <v>24203.41</v>
      </c>
    </row>
    <row r="106" spans="1:5" ht="16.5" thickBot="1">
      <c r="A106" s="54">
        <v>730</v>
      </c>
      <c r="B106" s="80" t="s">
        <v>299</v>
      </c>
      <c r="C106" s="15"/>
      <c r="D106" s="141"/>
      <c r="E106" s="141"/>
    </row>
    <row r="107" spans="1:5" ht="26.25" thickBot="1">
      <c r="A107" s="54">
        <v>732</v>
      </c>
      <c r="B107" s="80" t="s">
        <v>300</v>
      </c>
      <c r="C107" s="15"/>
      <c r="D107" s="141"/>
      <c r="E107" s="141"/>
    </row>
    <row r="108" spans="1:5" ht="16.5" thickBot="1">
      <c r="A108" s="54">
        <v>734</v>
      </c>
      <c r="B108" s="80" t="s">
        <v>301</v>
      </c>
      <c r="C108" s="15"/>
      <c r="D108" s="141">
        <v>34899.41</v>
      </c>
      <c r="E108" s="141"/>
    </row>
    <row r="109" spans="1:5" ht="16.5" thickBot="1">
      <c r="A109" s="54">
        <v>735</v>
      </c>
      <c r="B109" s="80" t="s">
        <v>302</v>
      </c>
      <c r="C109" s="15"/>
      <c r="D109" s="141"/>
      <c r="E109" s="141"/>
    </row>
    <row r="110" spans="1:5" ht="15">
      <c r="A110" s="67" t="s">
        <v>303</v>
      </c>
      <c r="B110" s="175" t="s">
        <v>304</v>
      </c>
      <c r="C110" s="154"/>
      <c r="D110" s="171"/>
      <c r="E110" s="171"/>
    </row>
    <row r="111" spans="1:5" ht="15.75" thickBot="1">
      <c r="A111" s="54">
        <v>739</v>
      </c>
      <c r="B111" s="176"/>
      <c r="C111" s="155"/>
      <c r="D111" s="172"/>
      <c r="E111" s="172"/>
    </row>
    <row r="112" spans="1:5" ht="25.5" customHeight="1">
      <c r="A112" s="67" t="s">
        <v>305</v>
      </c>
      <c r="B112" s="175" t="s">
        <v>342</v>
      </c>
      <c r="C112" s="154"/>
      <c r="D112" s="171">
        <v>22564.32</v>
      </c>
      <c r="E112" s="171">
        <v>24203.41</v>
      </c>
    </row>
    <row r="113" spans="1:5" ht="15.75" thickBot="1">
      <c r="A113" s="54" t="s">
        <v>306</v>
      </c>
      <c r="B113" s="176"/>
      <c r="C113" s="155"/>
      <c r="D113" s="172"/>
      <c r="E113" s="172"/>
    </row>
    <row r="114" spans="1:5" ht="39" thickBot="1">
      <c r="A114" s="10"/>
      <c r="B114" s="79" t="s">
        <v>307</v>
      </c>
      <c r="C114" s="15"/>
      <c r="D114" s="140">
        <f>+D94-D105</f>
        <v>176684.91</v>
      </c>
      <c r="E114" s="140">
        <f>+E94-E105</f>
        <v>247312.37000000002</v>
      </c>
    </row>
    <row r="115" spans="1:5" ht="39" thickBot="1">
      <c r="A115" s="10"/>
      <c r="B115" s="79" t="s">
        <v>308</v>
      </c>
      <c r="C115" s="15"/>
      <c r="D115" s="141">
        <f>+D116+D117+D118+D119+D120+D121+D122</f>
        <v>63114.75000000001</v>
      </c>
      <c r="E115" s="141">
        <f>+E116+E117+E118+E119+E120+E121+E122</f>
        <v>162218.24</v>
      </c>
    </row>
    <row r="116" spans="1:5" ht="16.5" thickBot="1">
      <c r="A116" s="54">
        <v>770</v>
      </c>
      <c r="B116" s="80" t="s">
        <v>309</v>
      </c>
      <c r="C116" s="15"/>
      <c r="D116" s="141">
        <v>54413.62</v>
      </c>
      <c r="E116" s="141">
        <f>57118.44-3875</f>
        <v>53243.44</v>
      </c>
    </row>
    <row r="117" spans="1:5" ht="26.25" thickBot="1">
      <c r="A117" s="54">
        <v>772</v>
      </c>
      <c r="B117" s="80" t="s">
        <v>310</v>
      </c>
      <c r="C117" s="15"/>
      <c r="D117" s="141"/>
      <c r="E117" s="141"/>
    </row>
    <row r="118" spans="1:5" ht="16.5" thickBot="1">
      <c r="A118" s="54">
        <v>771.774</v>
      </c>
      <c r="B118" s="80" t="s">
        <v>311</v>
      </c>
      <c r="C118" s="15"/>
      <c r="D118" s="141"/>
      <c r="E118" s="141"/>
    </row>
    <row r="119" spans="1:5" ht="26.25" thickBot="1">
      <c r="A119" s="54">
        <v>773</v>
      </c>
      <c r="B119" s="80" t="s">
        <v>312</v>
      </c>
      <c r="C119" s="15"/>
      <c r="D119" s="141"/>
      <c r="E119" s="141"/>
    </row>
    <row r="120" spans="1:5" ht="16.5" thickBot="1">
      <c r="A120" s="54" t="s">
        <v>313</v>
      </c>
      <c r="B120" s="80" t="s">
        <v>314</v>
      </c>
      <c r="C120" s="15"/>
      <c r="D120" s="141"/>
      <c r="E120" s="141"/>
    </row>
    <row r="121" spans="1:5" ht="26.25" thickBot="1">
      <c r="A121" s="100">
        <v>780781782</v>
      </c>
      <c r="B121" s="80" t="s">
        <v>315</v>
      </c>
      <c r="C121" s="15"/>
      <c r="D121" s="141">
        <v>2500.8</v>
      </c>
      <c r="E121" s="141">
        <v>2500.8</v>
      </c>
    </row>
    <row r="122" spans="1:5" ht="15">
      <c r="A122" s="32"/>
      <c r="B122" s="251" t="s">
        <v>317</v>
      </c>
      <c r="C122" s="154"/>
      <c r="D122" s="171">
        <f>1908.33+4292</f>
        <v>6200.33</v>
      </c>
      <c r="E122" s="171">
        <f>2513.05+103960.95</f>
        <v>106474</v>
      </c>
    </row>
    <row r="123" spans="1:5" ht="15">
      <c r="A123" s="78" t="s">
        <v>316</v>
      </c>
      <c r="B123" s="252"/>
      <c r="C123" s="157"/>
      <c r="D123" s="201"/>
      <c r="E123" s="201"/>
    </row>
    <row r="124" spans="1:5" ht="15.75" thickBot="1">
      <c r="A124" s="102">
        <v>786787788789</v>
      </c>
      <c r="B124" s="253"/>
      <c r="C124" s="155"/>
      <c r="D124" s="172"/>
      <c r="E124" s="172"/>
    </row>
    <row r="125" spans="1:5" ht="38.25">
      <c r="A125" s="154"/>
      <c r="B125" s="81" t="s">
        <v>343</v>
      </c>
      <c r="C125" s="154"/>
      <c r="D125" s="173">
        <f>+D127+D128+D129+D130+D132+D134+D135</f>
        <v>553.0799999999999</v>
      </c>
      <c r="E125" s="173">
        <f>+E127+E128+E129+E130+E132+E134+E135</f>
        <v>987.78</v>
      </c>
    </row>
    <row r="126" spans="1:5" ht="15.75" thickBot="1">
      <c r="A126" s="155"/>
      <c r="B126" s="79"/>
      <c r="C126" s="155"/>
      <c r="D126" s="174"/>
      <c r="E126" s="174"/>
    </row>
    <row r="127" spans="1:5" ht="16.5" thickBot="1">
      <c r="A127" s="54">
        <v>730</v>
      </c>
      <c r="B127" s="80" t="s">
        <v>318</v>
      </c>
      <c r="C127" s="15"/>
      <c r="D127" s="141"/>
      <c r="E127" s="141"/>
    </row>
    <row r="128" spans="1:5" ht="26.25" thickBot="1">
      <c r="A128" s="54">
        <v>732</v>
      </c>
      <c r="B128" s="80" t="s">
        <v>319</v>
      </c>
      <c r="C128" s="15"/>
      <c r="D128" s="141"/>
      <c r="E128" s="141"/>
    </row>
    <row r="129" spans="1:5" ht="16.5" thickBot="1">
      <c r="A129" s="54">
        <v>734</v>
      </c>
      <c r="B129" s="80" t="s">
        <v>320</v>
      </c>
      <c r="C129" s="15"/>
      <c r="D129" s="141"/>
      <c r="E129" s="141"/>
    </row>
    <row r="130" spans="1:5" ht="15">
      <c r="A130" s="78" t="s">
        <v>321</v>
      </c>
      <c r="B130" s="175" t="s">
        <v>323</v>
      </c>
      <c r="C130" s="154"/>
      <c r="D130" s="171"/>
      <c r="E130" s="171"/>
    </row>
    <row r="131" spans="1:5" ht="15.75" thickBot="1">
      <c r="A131" s="60" t="s">
        <v>322</v>
      </c>
      <c r="B131" s="176"/>
      <c r="C131" s="155"/>
      <c r="D131" s="172"/>
      <c r="E131" s="172"/>
    </row>
    <row r="132" spans="1:5" ht="15">
      <c r="A132" s="67" t="s">
        <v>305</v>
      </c>
      <c r="B132" s="175" t="s">
        <v>324</v>
      </c>
      <c r="C132" s="154"/>
      <c r="D132" s="171">
        <v>520.68</v>
      </c>
      <c r="E132" s="171">
        <v>520.68</v>
      </c>
    </row>
    <row r="133" spans="1:5" ht="15.75" thickBot="1">
      <c r="A133" s="54">
        <v>744</v>
      </c>
      <c r="B133" s="176"/>
      <c r="C133" s="155"/>
      <c r="D133" s="172"/>
      <c r="E133" s="172"/>
    </row>
    <row r="134" spans="1:5" ht="16.5" thickBot="1">
      <c r="A134" s="103" t="s">
        <v>325</v>
      </c>
      <c r="B134" s="80" t="s">
        <v>326</v>
      </c>
      <c r="C134" s="15"/>
      <c r="D134" s="141"/>
      <c r="E134" s="141"/>
    </row>
    <row r="135" spans="1:5" ht="16.5" thickBot="1">
      <c r="A135" s="99">
        <v>748.749</v>
      </c>
      <c r="B135" s="80" t="s">
        <v>327</v>
      </c>
      <c r="C135" s="15"/>
      <c r="D135" s="141">
        <v>32.4</v>
      </c>
      <c r="E135" s="141">
        <v>467.1</v>
      </c>
    </row>
    <row r="136" spans="1:5" ht="25.5">
      <c r="A136" s="154"/>
      <c r="B136" s="81" t="s">
        <v>328</v>
      </c>
      <c r="C136" s="154"/>
      <c r="D136" s="173">
        <f>+D115-D125</f>
        <v>62561.670000000006</v>
      </c>
      <c r="E136" s="173">
        <f>+E115-E125</f>
        <v>161230.46</v>
      </c>
    </row>
    <row r="137" spans="1:5" ht="15.75" thickBot="1">
      <c r="A137" s="155"/>
      <c r="B137" s="79" t="s">
        <v>329</v>
      </c>
      <c r="C137" s="155"/>
      <c r="D137" s="174"/>
      <c r="E137" s="174"/>
    </row>
    <row r="138" spans="1:5" ht="39" thickBot="1">
      <c r="A138" s="10"/>
      <c r="B138" s="79" t="s">
        <v>330</v>
      </c>
      <c r="C138" s="15"/>
      <c r="D138" s="140">
        <f>D92+D93</f>
        <v>9166.680000000168</v>
      </c>
      <c r="E138" s="140">
        <f>E92+E93</f>
        <v>99803.81000000035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41"/>
      <c r="E140" s="141"/>
    </row>
    <row r="141" spans="1:5" ht="16.5" thickBot="1">
      <c r="A141" s="54">
        <v>820</v>
      </c>
      <c r="B141" s="80" t="s">
        <v>332</v>
      </c>
      <c r="C141" s="15"/>
      <c r="D141" s="141"/>
      <c r="E141" s="141">
        <v>-6134.13</v>
      </c>
    </row>
    <row r="142" spans="1:5" ht="26.25" thickBot="1">
      <c r="A142" s="54">
        <v>823</v>
      </c>
      <c r="B142" s="80" t="s">
        <v>333</v>
      </c>
      <c r="C142" s="15"/>
      <c r="D142" s="141">
        <v>-2988.08</v>
      </c>
      <c r="E142" s="141">
        <v>-2595.09</v>
      </c>
    </row>
    <row r="143" spans="1:5" ht="26.25" thickBot="1">
      <c r="A143" s="10"/>
      <c r="B143" s="79" t="s">
        <v>334</v>
      </c>
      <c r="C143" s="15"/>
      <c r="D143" s="140">
        <f>+D138+D141+D142</f>
        <v>6178.600000000168</v>
      </c>
      <c r="E143" s="140">
        <f>+E138+E141+E142</f>
        <v>91074.59000000035</v>
      </c>
    </row>
    <row r="144" spans="1:5" ht="16.5" thickBot="1">
      <c r="A144" s="10"/>
      <c r="B144" s="79" t="s">
        <v>335</v>
      </c>
      <c r="C144" s="15"/>
      <c r="D144" s="141"/>
      <c r="E144" s="141"/>
    </row>
    <row r="145" spans="1:5" ht="15" customHeight="1">
      <c r="A145" s="67" t="s">
        <v>336</v>
      </c>
      <c r="B145" s="175" t="s">
        <v>337</v>
      </c>
      <c r="C145" s="154"/>
      <c r="D145" s="171"/>
      <c r="E145" s="171"/>
    </row>
    <row r="146" spans="1:5" ht="15.75" customHeight="1" thickBot="1">
      <c r="A146" s="55">
        <v>834839</v>
      </c>
      <c r="B146" s="176"/>
      <c r="C146" s="155"/>
      <c r="D146" s="172"/>
      <c r="E146" s="172"/>
    </row>
    <row r="147" spans="1:5" ht="16.5" thickBot="1">
      <c r="A147" s="10"/>
      <c r="B147" s="79" t="s">
        <v>338</v>
      </c>
      <c r="C147" s="15"/>
      <c r="D147" s="141"/>
      <c r="E147" s="147"/>
    </row>
    <row r="149" ht="15">
      <c r="A149" s="68"/>
    </row>
    <row r="150" spans="1:4" ht="15">
      <c r="A150" s="91" t="s">
        <v>221</v>
      </c>
      <c r="B150" s="227" t="s">
        <v>220</v>
      </c>
      <c r="C150" s="227"/>
      <c r="D150" s="110" t="s">
        <v>85</v>
      </c>
    </row>
    <row r="151" spans="1:4" ht="15">
      <c r="A151" s="90" t="s">
        <v>371</v>
      </c>
      <c r="D151" s="111" t="s">
        <v>86</v>
      </c>
    </row>
    <row r="152" ht="15">
      <c r="A152" s="63"/>
    </row>
    <row r="153" ht="15">
      <c r="A153" s="68"/>
    </row>
    <row r="154" spans="1:5" ht="15">
      <c r="A154" s="254" t="s">
        <v>87</v>
      </c>
      <c r="B154" s="66"/>
      <c r="D154" s="256" t="s">
        <v>88</v>
      </c>
      <c r="E154" s="257"/>
    </row>
    <row r="155" spans="1:5" ht="15">
      <c r="A155" s="255"/>
      <c r="D155" s="258"/>
      <c r="E155" s="259"/>
    </row>
  </sheetData>
  <sheetProtection/>
  <mergeCells count="85"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30:C131"/>
    <mergeCell ref="D130:D131"/>
    <mergeCell ref="E130:E131"/>
    <mergeCell ref="E112:E113"/>
    <mergeCell ref="C122:C124"/>
    <mergeCell ref="D122:D124"/>
    <mergeCell ref="E122:E12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E68:E69"/>
    <mergeCell ref="B68:B69"/>
    <mergeCell ref="E94:E95"/>
    <mergeCell ref="D110:D111"/>
    <mergeCell ref="E110:E111"/>
    <mergeCell ref="E97:E98"/>
    <mergeCell ref="C102:C104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C40:C41"/>
    <mergeCell ref="D40:D41"/>
    <mergeCell ref="E40:E41"/>
    <mergeCell ref="C42:C43"/>
    <mergeCell ref="D42:D43"/>
    <mergeCell ref="E42:E43"/>
    <mergeCell ref="B14:B17"/>
    <mergeCell ref="D14:E15"/>
    <mergeCell ref="E16:E17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2017-01-24T08:39:00Z</cp:lastPrinted>
  <dcterms:created xsi:type="dcterms:W3CDTF">2011-10-21T06:58:04Z</dcterms:created>
  <dcterms:modified xsi:type="dcterms:W3CDTF">2017-02-28T10:41:49Z</dcterms:modified>
  <cp:category/>
  <cp:version/>
  <cp:contentType/>
  <cp:contentStatus/>
</cp:coreProperties>
</file>