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2995" windowHeight="9615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</definedNames>
  <calcPr calcId="145621"/>
</workbook>
</file>

<file path=xl/calcChain.xml><?xml version="1.0" encoding="utf-8"?>
<calcChain xmlns="http://schemas.openxmlformats.org/spreadsheetml/2006/main">
  <c r="D7" i="3" l="1"/>
  <c r="N7" i="3"/>
  <c r="M7" i="3"/>
  <c r="L7" i="3"/>
  <c r="E7" i="3"/>
  <c r="D8" i="3"/>
  <c r="D9" i="3"/>
  <c r="D10" i="3"/>
  <c r="D11" i="3"/>
  <c r="I12" i="3" l="1"/>
  <c r="H12" i="3"/>
  <c r="D18" i="3"/>
  <c r="E31" i="1" l="1"/>
  <c r="N8" i="3" l="1"/>
  <c r="N9" i="3"/>
  <c r="N10" i="3"/>
  <c r="N11" i="3"/>
  <c r="N12" i="3"/>
  <c r="N13" i="3"/>
  <c r="N14" i="3"/>
  <c r="N15" i="3"/>
  <c r="N16" i="3"/>
  <c r="N17" i="3"/>
  <c r="N18" i="3"/>
  <c r="E18" i="3" l="1"/>
  <c r="K13" i="3"/>
  <c r="K14" i="3"/>
  <c r="K15" i="3"/>
  <c r="K16" i="3"/>
  <c r="K17" i="3"/>
  <c r="K12" i="3"/>
  <c r="K11" i="3"/>
  <c r="K7" i="3"/>
  <c r="K8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C18" i="3"/>
  <c r="E11" i="3" s="1"/>
  <c r="F18" i="3"/>
  <c r="H14" i="3" s="1"/>
  <c r="G18" i="3"/>
  <c r="I13" i="3" s="1"/>
  <c r="B18" i="3"/>
  <c r="I16" i="3" l="1"/>
  <c r="H13" i="3"/>
  <c r="H17" i="3"/>
  <c r="H16" i="3"/>
  <c r="H15" i="3"/>
  <c r="I15" i="3"/>
  <c r="E10" i="3"/>
  <c r="E9" i="3"/>
  <c r="E8" i="3"/>
  <c r="I18" i="3"/>
  <c r="I14" i="3"/>
  <c r="H18" i="3"/>
  <c r="I17" i="3"/>
  <c r="K18" i="3"/>
  <c r="J18" i="3"/>
  <c r="D32" i="1"/>
  <c r="G32" i="1"/>
  <c r="E32" i="1"/>
  <c r="F32" i="1"/>
  <c r="C32" i="1"/>
  <c r="D31" i="1"/>
  <c r="E33" i="1"/>
  <c r="F31" i="1"/>
  <c r="G31" i="1"/>
  <c r="C31" i="1"/>
  <c r="G33" i="1" l="1"/>
  <c r="L10" i="3"/>
  <c r="L14" i="3"/>
  <c r="L18" i="3"/>
  <c r="L11" i="3"/>
  <c r="L15" i="3"/>
  <c r="L8" i="3"/>
  <c r="L12" i="3"/>
  <c r="L16" i="3"/>
  <c r="L9" i="3"/>
  <c r="L13" i="3"/>
  <c r="L17" i="3"/>
  <c r="M8" i="3"/>
  <c r="M12" i="3"/>
  <c r="M18" i="3"/>
  <c r="M9" i="3"/>
  <c r="M13" i="3"/>
  <c r="M10" i="3"/>
  <c r="M15" i="3"/>
  <c r="M11" i="3"/>
  <c r="M16" i="3"/>
  <c r="F33" i="1"/>
  <c r="C33" i="1"/>
  <c r="D33" i="1"/>
</calcChain>
</file>

<file path=xl/sharedStrings.xml><?xml version="1.0" encoding="utf-8"?>
<sst xmlns="http://schemas.openxmlformats.org/spreadsheetml/2006/main" count="97" uniqueCount="88">
  <si>
    <t>Tablela 1: Podaci o osiguranju za period od 1. do 31. januara 2018.</t>
  </si>
  <si>
    <t>Table 1: Insurance data for the period 1 - 31 January 2018</t>
  </si>
  <si>
    <t>Tablela 2: Bruto fakturisana premija za period od 1. do 31. januara 2018.</t>
  </si>
  <si>
    <t>Table 2: Gross Written Premium for the period 1 - 31 January 2018</t>
  </si>
  <si>
    <t>UKUPNO/ TOTAL</t>
  </si>
  <si>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</si>
  <si>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</si>
  <si>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</si>
  <si>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</si>
  <si>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</si>
  <si>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</si>
  <si>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</si>
  <si>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</si>
  <si>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</si>
  <si>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</si>
  <si>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</si>
  <si>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</si>
  <si>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</si>
  <si>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</si>
  <si>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</si>
  <si>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</si>
  <si>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</si>
  <si>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</si>
  <si>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</si>
  <si>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</si>
  <si>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t>za period od 1.1 do 31.1. 2018.</t>
  </si>
  <si>
    <t>for the period 1-31 january 2018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</si>
  <si>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</si>
  <si>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</si>
  <si>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Broj šteta*/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</si>
  <si>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</si>
  <si>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</si>
  <si>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</si>
  <si>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</si>
  <si>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</si>
  <si>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</si>
  <si>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</si>
  <si>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</si>
  <si>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</si>
  <si>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</si>
  <si>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</si>
  <si>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</si>
  <si>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</si>
  <si>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</si>
  <si>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</si>
  <si>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</si>
  <si>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</si>
  <si>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</si>
  <si>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</si>
  <si>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</si>
  <si>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</si>
  <si>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</si>
  <si>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</si>
  <si>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</si>
  <si>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</si>
  <si>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</si>
  <si>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</si>
  <si>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</si>
  <si>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</si>
  <si>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</si>
  <si>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</si>
  <si>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</si>
  <si>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</si>
  <si>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</si>
  <si>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</si>
  <si>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BFP/ </t>
    </r>
    <r>
      <rPr>
        <sz val="9"/>
        <color theme="0"/>
        <rFont val="Arial"/>
        <family val="2"/>
        <charset val="238"/>
      </rPr>
      <t xml:space="preserve">GWP 
</t>
    </r>
    <r>
      <rPr>
        <b/>
        <sz val="9"/>
        <color theme="0"/>
        <rFont val="Arial"/>
        <family val="2"/>
        <charset val="238"/>
      </rPr>
      <t>I. 2017</t>
    </r>
  </si>
  <si>
    <r>
      <t xml:space="preserve">BFP/ </t>
    </r>
    <r>
      <rPr>
        <sz val="9"/>
        <color theme="0"/>
        <rFont val="Arial"/>
        <family val="2"/>
        <charset val="238"/>
      </rPr>
      <t xml:space="preserve">GWP
 </t>
    </r>
    <r>
      <rPr>
        <b/>
        <sz val="9"/>
        <color theme="0"/>
        <rFont val="Arial"/>
        <family val="2"/>
        <charset val="238"/>
      </rPr>
      <t>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</si>
  <si>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</si>
  <si>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</si>
  <si>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 xml:space="preserve">GWP
 </t>
    </r>
    <r>
      <rPr>
        <b/>
        <sz val="9"/>
        <color theme="0"/>
        <rFont val="Arial"/>
        <family val="2"/>
        <charset val="238"/>
      </rPr>
      <t>I.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</si>
  <si>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I.2018</t>
    </r>
  </si>
  <si>
    <r>
      <t xml:space="preserve">BFP/ </t>
    </r>
    <r>
      <rPr>
        <sz val="9"/>
        <color theme="0"/>
        <rFont val="Arial"/>
        <family val="2"/>
        <charset val="238"/>
      </rPr>
      <t xml:space="preserve">GWP
 </t>
    </r>
    <r>
      <rPr>
        <b/>
        <sz val="9"/>
        <color theme="0"/>
        <rFont val="Arial"/>
        <family val="2"/>
        <charset val="238"/>
      </rPr>
      <t>I. 2017</t>
    </r>
  </si>
  <si>
    <r>
      <t xml:space="preserve">Učešće/
 </t>
    </r>
    <r>
      <rPr>
        <sz val="9"/>
        <color theme="0"/>
        <rFont val="Arial"/>
        <family val="2"/>
        <charset val="238"/>
      </rPr>
      <t>Share 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</si>
  <si>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</si>
  <si>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</si>
  <si>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</si>
  <si>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</si>
  <si>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</si>
  <si>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</si>
  <si>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</si>
  <si>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</si>
  <si>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</si>
  <si>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</si>
  <si>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March 2018</t>
  </si>
  <si>
    <t>Mart, 2018.</t>
  </si>
  <si>
    <t>**As of 15 January 2018 Atlas life has ceased to operate.</t>
  </si>
  <si>
    <t>PRELIMINARNI IZVJEŠTAJ</t>
  </si>
  <si>
    <t xml:space="preserve">PRELIMINARY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</si>
</sst>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30" fillId="0" borderId="0" xfId="66" applyFont="1" applyAlignment="1" applyProtection="1"/>
    <xf numFmtId="0" fontId="4" fillId="0" borderId="0" xfId="0" applyFont="1"/>
    <xf numFmtId="3" fontId="30" fillId="0" borderId="0" xfId="66" applyNumberFormat="1" applyFont="1" applyAlignment="1" applyProtection="1">
      <alignment horizontal="left" vertical="center" wrapText="1"/>
    </xf>
    <xf numFmtId="3" fontId="37" fillId="2" borderId="0" xfId="3" applyNumberFormat="1" applyFont="1" applyFill="1" applyBorder="1" applyAlignment="1">
      <alignment horizontal="left" vertical="center"/>
    </xf>
    <xf numFmtId="3" fontId="38" fillId="3" borderId="0" xfId="3" applyNumberFormat="1" applyFont="1" applyFill="1" applyBorder="1" applyAlignment="1">
      <alignment horizontal="center" vertical="center" wrapText="1"/>
    </xf>
    <xf numFmtId="3" fontId="37" fillId="3" borderId="0" xfId="6" applyNumberFormat="1" applyFont="1" applyFill="1" applyBorder="1" applyAlignment="1">
      <alignment horizontal="center" vertical="center"/>
    </xf>
    <xf numFmtId="10" fontId="37" fillId="3" borderId="0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Border="1" applyAlignment="1">
      <alignment horizontal="center" vertical="center" wrapText="1"/>
    </xf>
    <xf numFmtId="3" fontId="37" fillId="36" borderId="0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left"/>
    </xf>
    <xf numFmtId="3" fontId="32" fillId="35" borderId="0" xfId="0" applyNumberFormat="1" applyFont="1" applyFill="1" applyBorder="1" applyAlignment="1">
      <alignment horizontal="center"/>
    </xf>
    <xf numFmtId="3" fontId="32" fillId="2" borderId="0" xfId="0" applyNumberFormat="1" applyFont="1" applyFill="1" applyBorder="1" applyAlignment="1">
      <alignment horizontal="center"/>
    </xf>
    <xf numFmtId="10" fontId="32" fillId="2" borderId="0" xfId="0" applyNumberFormat="1" applyFont="1" applyFill="1" applyBorder="1" applyAlignment="1">
      <alignment horizontal="center"/>
    </xf>
    <xf numFmtId="10" fontId="32" fillId="35" borderId="0" xfId="0" applyNumberFormat="1" applyFont="1" applyFill="1" applyBorder="1" applyAlignment="1">
      <alignment horizontal="center"/>
    </xf>
    <xf numFmtId="10" fontId="37" fillId="36" borderId="0" xfId="6" applyNumberFormat="1" applyFont="1" applyFill="1" applyBorder="1" applyAlignment="1">
      <alignment horizontal="center" vertical="center"/>
    </xf>
    <xf numFmtId="0" fontId="43" fillId="0" borderId="0" xfId="66" applyFont="1" applyAlignment="1" applyProtection="1">
      <alignment horizontal="left"/>
    </xf>
    <xf numFmtId="0" fontId="44" fillId="0" borderId="0" xfId="0" applyFont="1"/>
    <xf numFmtId="0" fontId="43" fillId="0" borderId="0" xfId="66" applyFont="1" applyAlignment="1" applyProtection="1"/>
    <xf numFmtId="3" fontId="43" fillId="0" borderId="0" xfId="66" applyNumberFormat="1" applyFont="1" applyAlignment="1" applyProtection="1">
      <alignment horizontal="left" vertical="center" wrapText="1"/>
    </xf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0" fontId="33" fillId="37" borderId="0" xfId="6" applyNumberFormat="1" applyFont="1" applyFill="1" applyBorder="1" applyAlignment="1">
      <alignment horizontal="center" vertical="center"/>
    </xf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10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0" fontId="52" fillId="35" borderId="0" xfId="0" applyFont="1" applyFill="1" applyAlignment="1">
      <alignment horizontal="left"/>
    </xf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3" fontId="32" fillId="0" borderId="0" xfId="0" applyNumberFormat="1" applyFont="1" applyAlignment="1">
      <alignment horizontal="left"/>
    </xf>
    <xf numFmtId="3" fontId="53" fillId="35" borderId="0" xfId="0" applyNumberFormat="1" applyFont="1" applyFill="1" applyAlignment="1">
      <alignment horizontal="left" vertical="center" wrapText="1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359050002852697E-2"/>
          <c:y val="5.9029718955238696E-2"/>
          <c:w val="0.86817216402901642"/>
          <c:h val="0.82380384066726631"/>
        </c:manualLayout>
      </c:layout>
      <c:pie3D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7030A0"/>
              </a:solidFill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10</a:t>
                    </a:r>
                    <a:r>
                      <a:rPr lang="en-US"/>
                      <a:t>
37,5%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3.7616552447816788E-2"/>
                  <c:y val="-1.348504243492025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01</a:t>
                    </a:r>
                    <a:r>
                      <a:rPr lang="en-US"/>
                      <a:t>
16,6%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</a:t>
                    </a:r>
                    <a:r>
                      <a:rPr lang="en-US"/>
                      <a:t>
13,0%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09</a:t>
                    </a:r>
                    <a:r>
                      <a:rPr lang="en-US"/>
                      <a:t>
8,5%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4930193803210885E-2"/>
                  <c:y val="-8.681903344043362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03</a:t>
                    </a:r>
                    <a:r>
                      <a:rPr lang="en-US"/>
                      <a:t>
7,3%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3333333333333333E-2"/>
                  <c:y val="-0.1388888888888889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08</a:t>
                    </a:r>
                    <a:r>
                      <a:rPr lang="en-US"/>
                      <a:t>
5,7%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05"/>
                  <c:y val="-8.796296296296296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02</a:t>
                    </a:r>
                    <a:r>
                      <a:rPr lang="en-US"/>
                      <a:t>
3,4%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Ostalo (manje od 3%)/</a:t>
                    </a:r>
                    <a:r>
                      <a:rPr lang="en-US"/>
                      <a:t>
Others (less thaan 3%)
7,9%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[1]MO_I!$B$68:$B$75</c:f>
              <c:strCache>
                <c:ptCount val="8"/>
                <c:pt idx="0">
                  <c:v>10</c:v>
                </c:pt>
                <c:pt idx="1">
                  <c:v>1</c:v>
                </c:pt>
                <c:pt idx="2">
                  <c:v>20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[1]MO_I!$D$68:$D$75</c:f>
              <c:numCache>
                <c:formatCode>General</c:formatCode>
                <c:ptCount val="8"/>
                <c:pt idx="0">
                  <c:v>2080278.86</c:v>
                </c:pt>
                <c:pt idx="1">
                  <c:v>919122.72</c:v>
                </c:pt>
                <c:pt idx="2">
                  <c:v>722205.72</c:v>
                </c:pt>
                <c:pt idx="3">
                  <c:v>471590.24</c:v>
                </c:pt>
                <c:pt idx="4">
                  <c:v>405868.46</c:v>
                </c:pt>
                <c:pt idx="5">
                  <c:v>315910.74</c:v>
                </c:pt>
                <c:pt idx="6">
                  <c:v>191200.59</c:v>
                </c:pt>
                <c:pt idx="7">
                  <c:v>437837.78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38</xdr:row>
      <xdr:rowOff>10584</xdr:rowOff>
    </xdr:from>
    <xdr:to>
      <xdr:col>6</xdr:col>
      <xdr:colOff>423333</xdr:colOff>
      <xdr:row>62</xdr:row>
      <xdr:rowOff>137583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jese&#269;ni%20izvje&#353;taj%20NO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</sheetNames>
    <sheetDataSet>
      <sheetData sheetId="0">
        <row r="68">
          <cell r="B68">
            <v>10</v>
          </cell>
          <cell r="D68">
            <v>2080278.86</v>
          </cell>
        </row>
        <row r="69">
          <cell r="B69">
            <v>1</v>
          </cell>
          <cell r="D69">
            <v>919122.72</v>
          </cell>
        </row>
        <row r="70">
          <cell r="B70">
            <v>20</v>
          </cell>
          <cell r="D70">
            <v>722205.72</v>
          </cell>
        </row>
        <row r="71">
          <cell r="B71">
            <v>9</v>
          </cell>
          <cell r="D71">
            <v>471590.24</v>
          </cell>
        </row>
        <row r="72">
          <cell r="B72">
            <v>3</v>
          </cell>
          <cell r="D72">
            <v>405868.46</v>
          </cell>
        </row>
        <row r="73">
          <cell r="B73">
            <v>8</v>
          </cell>
          <cell r="D73">
            <v>315910.74</v>
          </cell>
        </row>
        <row r="74">
          <cell r="B74">
            <v>2</v>
          </cell>
          <cell r="D74">
            <v>191200.59</v>
          </cell>
        </row>
        <row r="75">
          <cell r="B75" t="str">
            <v>Ostalo (manje od 3%)/
Others (less than 3%)</v>
          </cell>
          <cell r="D75">
            <v>437837.78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G12" sqref="G12"/>
    </sheetView>
  </sheetViews>
  <sheetFormatPr defaultRowHeight="15" x14ac:dyDescent="0.25"/>
  <cols>
    <col min="1" max="1" width="100" style="65" customWidth="1"/>
  </cols>
  <sheetData>
    <row r="7" spans="1:1" ht="15.75" customHeight="1" x14ac:dyDescent="0.25">
      <c r="A7" s="69" t="s">
        <v>20</v>
      </c>
    </row>
    <row r="8" spans="1:1" ht="15.75" customHeight="1" x14ac:dyDescent="0.25">
      <c r="A8" s="70"/>
    </row>
    <row r="9" spans="1:1" ht="15.75" customHeight="1" x14ac:dyDescent="0.25">
      <c r="A9" s="69" t="s">
        <v>21</v>
      </c>
    </row>
    <row r="10" spans="1:1" ht="15.75" customHeight="1" x14ac:dyDescent="0.25"/>
    <row r="11" spans="1:1" ht="15.75" customHeight="1" x14ac:dyDescent="0.25"/>
    <row r="12" spans="1:1" x14ac:dyDescent="0.25">
      <c r="A12" s="66" t="s">
        <v>86</v>
      </c>
    </row>
    <row r="13" spans="1:1" x14ac:dyDescent="0.25">
      <c r="A13" s="66" t="s">
        <v>25</v>
      </c>
    </row>
    <row r="14" spans="1:1" x14ac:dyDescent="0.25">
      <c r="A14" s="67"/>
    </row>
    <row r="15" spans="1:1" x14ac:dyDescent="0.25">
      <c r="A15" s="67"/>
    </row>
    <row r="16" spans="1:1" x14ac:dyDescent="0.25">
      <c r="A16" s="68" t="s">
        <v>87</v>
      </c>
    </row>
    <row r="17" spans="1:1" x14ac:dyDescent="0.25">
      <c r="A17" s="68" t="s">
        <v>26</v>
      </c>
    </row>
    <row r="22" spans="1:1" x14ac:dyDescent="0.25">
      <c r="A22" s="64" t="s">
        <v>84</v>
      </c>
    </row>
    <row r="23" spans="1:1" x14ac:dyDescent="0.25">
      <c r="A23" s="64" t="s">
        <v>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/>
  </sheetViews>
  <sheetFormatPr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71" t="s">
        <v>79</v>
      </c>
    </row>
    <row r="5" spans="1:1" s="10" customFormat="1" x14ac:dyDescent="0.2">
      <c r="A5" s="9" t="s">
        <v>0</v>
      </c>
    </row>
    <row r="6" spans="1:1" s="26" customFormat="1" x14ac:dyDescent="0.2">
      <c r="A6" s="25" t="s">
        <v>1</v>
      </c>
    </row>
    <row r="7" spans="1:1" s="10" customFormat="1" x14ac:dyDescent="0.2">
      <c r="A7" s="2" t="s">
        <v>24</v>
      </c>
    </row>
    <row r="8" spans="1:1" s="26" customFormat="1" x14ac:dyDescent="0.2">
      <c r="A8" s="27" t="s">
        <v>22</v>
      </c>
    </row>
    <row r="9" spans="1:1" s="10" customFormat="1" x14ac:dyDescent="0.2">
      <c r="A9" s="11" t="s">
        <v>2</v>
      </c>
    </row>
    <row r="10" spans="1:1" s="26" customFormat="1" x14ac:dyDescent="0.2">
      <c r="A10" s="28" t="s">
        <v>3</v>
      </c>
    </row>
    <row r="58" spans="1:1" x14ac:dyDescent="0.2">
      <c r="A58" s="34"/>
    </row>
    <row r="59" spans="1:1" x14ac:dyDescent="0.2">
      <c r="A59" s="35"/>
    </row>
  </sheetData>
  <hyperlinks>
    <hyperlink ref="A6" location="'Tabela 1'!A1" display="Table 1: Insurance data for the period 1 - 31 January 2018"/>
    <hyperlink ref="A5" location="'Tabela 1'!A1" display="Tablela 1: Podaci o osiguranju za period od 1. do 31. januar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do 31. januara 2018."/>
    <hyperlink ref="A10" location="'Tabela 2'!A1" display="Table 2: Gross Written Premium for the period 1 - 31 January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zoomScale="90" zoomScaleNormal="90" workbookViewId="0">
      <selection activeCell="J9" sqref="J9"/>
    </sheetView>
  </sheetViews>
  <sheetFormatPr defaultRowHeight="11.25" x14ac:dyDescent="0.2"/>
  <cols>
    <col min="1" max="1" width="5" style="3" customWidth="1"/>
    <col min="2" max="2" width="37.42578125" style="3" customWidth="1"/>
    <col min="3" max="3" width="15.5703125" style="3" bestFit="1" customWidth="1"/>
    <col min="4" max="4" width="25.28515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6384" width="9.140625" style="3"/>
  </cols>
  <sheetData>
    <row r="2" spans="1:14" s="56" customFormat="1" ht="15" x14ac:dyDescent="0.25">
      <c r="A2" s="79" t="s">
        <v>0</v>
      </c>
      <c r="B2" s="79"/>
      <c r="C2" s="79"/>
      <c r="D2" s="79"/>
      <c r="E2" s="58"/>
      <c r="F2" s="58"/>
      <c r="G2" s="58"/>
    </row>
    <row r="3" spans="1:14" s="57" customFormat="1" ht="14.25" x14ac:dyDescent="0.2">
      <c r="A3" s="60" t="s">
        <v>1</v>
      </c>
      <c r="B3" s="60"/>
      <c r="C3" s="60"/>
      <c r="D3" s="60"/>
      <c r="E3" s="59"/>
      <c r="F3" s="59"/>
      <c r="G3" s="59"/>
    </row>
    <row r="5" spans="1:14" s="46" customFormat="1" ht="21" customHeight="1" x14ac:dyDescent="0.2">
      <c r="A5" s="78" t="s">
        <v>27</v>
      </c>
      <c r="B5" s="78" t="s">
        <v>28</v>
      </c>
      <c r="C5" s="75" t="s">
        <v>76</v>
      </c>
      <c r="D5" s="75"/>
      <c r="E5" s="74" t="s">
        <v>77</v>
      </c>
      <c r="F5" s="74"/>
      <c r="G5" s="74"/>
    </row>
    <row r="6" spans="1:14" s="45" customFormat="1" ht="23.25" customHeight="1" x14ac:dyDescent="0.25">
      <c r="A6" s="78"/>
      <c r="B6" s="78"/>
      <c r="C6" s="73" t="s">
        <v>31</v>
      </c>
      <c r="D6" s="73" t="s">
        <v>32</v>
      </c>
      <c r="E6" s="73" t="s">
        <v>29</v>
      </c>
      <c r="F6" s="72" t="s">
        <v>30</v>
      </c>
      <c r="G6" s="72"/>
    </row>
    <row r="7" spans="1:14" ht="33" customHeight="1" x14ac:dyDescent="0.2">
      <c r="A7" s="78"/>
      <c r="B7" s="78"/>
      <c r="C7" s="73"/>
      <c r="D7" s="73"/>
      <c r="E7" s="73"/>
      <c r="F7" s="33" t="s">
        <v>33</v>
      </c>
      <c r="G7" s="33" t="s">
        <v>34</v>
      </c>
      <c r="K7" s="47"/>
      <c r="L7" s="48"/>
      <c r="M7" s="48"/>
      <c r="N7" s="48"/>
    </row>
    <row r="8" spans="1:14" s="5" customFormat="1" ht="22.5" customHeight="1" x14ac:dyDescent="0.2">
      <c r="A8" s="29">
        <v>1</v>
      </c>
      <c r="B8" s="30" t="s">
        <v>35</v>
      </c>
      <c r="C8" s="31">
        <v>2347</v>
      </c>
      <c r="D8" s="31">
        <v>919122.72</v>
      </c>
      <c r="E8" s="31">
        <v>1455</v>
      </c>
      <c r="F8" s="31">
        <v>852</v>
      </c>
      <c r="G8" s="31">
        <v>501749.72</v>
      </c>
      <c r="K8" s="1"/>
      <c r="L8" s="4"/>
      <c r="M8" s="4"/>
      <c r="N8" s="4"/>
    </row>
    <row r="9" spans="1:14" s="5" customFormat="1" ht="22.5" customHeight="1" x14ac:dyDescent="0.2">
      <c r="A9" s="29">
        <v>2</v>
      </c>
      <c r="B9" s="30" t="s">
        <v>36</v>
      </c>
      <c r="C9" s="31">
        <v>3140</v>
      </c>
      <c r="D9" s="31">
        <v>191200.59</v>
      </c>
      <c r="E9" s="31">
        <v>1566</v>
      </c>
      <c r="F9" s="31">
        <v>1019</v>
      </c>
      <c r="G9" s="31">
        <v>108833.85</v>
      </c>
    </row>
    <row r="10" spans="1:14" s="5" customFormat="1" ht="22.5" customHeight="1" x14ac:dyDescent="0.2">
      <c r="A10" s="29">
        <v>3</v>
      </c>
      <c r="B10" s="30" t="s">
        <v>37</v>
      </c>
      <c r="C10" s="31">
        <v>1034</v>
      </c>
      <c r="D10" s="31">
        <v>405868.46</v>
      </c>
      <c r="E10" s="31">
        <v>574</v>
      </c>
      <c r="F10" s="31">
        <v>292</v>
      </c>
      <c r="G10" s="31">
        <v>228629.42</v>
      </c>
    </row>
    <row r="11" spans="1:14" s="5" customFormat="1" ht="22.5" customHeight="1" x14ac:dyDescent="0.2">
      <c r="A11" s="29">
        <v>4</v>
      </c>
      <c r="B11" s="30" t="s">
        <v>38</v>
      </c>
      <c r="C11" s="31"/>
      <c r="D11" s="31"/>
      <c r="E11" s="31">
        <v>1</v>
      </c>
      <c r="F11" s="31"/>
      <c r="G11" s="31"/>
    </row>
    <row r="12" spans="1:14" s="5" customFormat="1" ht="22.5" customHeight="1" x14ac:dyDescent="0.2">
      <c r="A12" s="29">
        <v>5</v>
      </c>
      <c r="B12" s="30" t="s">
        <v>39</v>
      </c>
      <c r="C12" s="31"/>
      <c r="D12" s="31"/>
      <c r="E12" s="31">
        <v>4</v>
      </c>
      <c r="F12" s="32">
        <v>2</v>
      </c>
      <c r="G12" s="32">
        <v>409715.76</v>
      </c>
    </row>
    <row r="13" spans="1:14" s="5" customFormat="1" ht="22.5" customHeight="1" x14ac:dyDescent="0.2">
      <c r="A13" s="29">
        <v>6</v>
      </c>
      <c r="B13" s="30" t="s">
        <v>40</v>
      </c>
      <c r="C13" s="31">
        <v>4</v>
      </c>
      <c r="D13" s="31">
        <v>116673.3</v>
      </c>
      <c r="E13" s="31">
        <v>1</v>
      </c>
      <c r="F13" s="31"/>
      <c r="G13" s="31"/>
    </row>
    <row r="14" spans="1:14" s="5" customFormat="1" ht="22.5" customHeight="1" x14ac:dyDescent="0.2">
      <c r="A14" s="29">
        <v>7</v>
      </c>
      <c r="B14" s="30" t="s">
        <v>41</v>
      </c>
      <c r="C14" s="31">
        <v>42</v>
      </c>
      <c r="D14" s="31">
        <v>45230.15</v>
      </c>
      <c r="E14" s="31">
        <v>10</v>
      </c>
      <c r="F14" s="31">
        <v>9</v>
      </c>
      <c r="G14" s="31">
        <v>1137.8</v>
      </c>
    </row>
    <row r="15" spans="1:14" s="5" customFormat="1" ht="33.75" customHeight="1" x14ac:dyDescent="0.2">
      <c r="A15" s="29">
        <v>8</v>
      </c>
      <c r="B15" s="30" t="s">
        <v>42</v>
      </c>
      <c r="C15" s="31">
        <v>721</v>
      </c>
      <c r="D15" s="31">
        <v>315910.74</v>
      </c>
      <c r="E15" s="31">
        <v>67</v>
      </c>
      <c r="F15" s="31">
        <v>20</v>
      </c>
      <c r="G15" s="31">
        <v>4820.17</v>
      </c>
    </row>
    <row r="16" spans="1:14" s="5" customFormat="1" ht="22.5" x14ac:dyDescent="0.2">
      <c r="A16" s="29">
        <v>9</v>
      </c>
      <c r="B16" s="30" t="s">
        <v>43</v>
      </c>
      <c r="C16" s="31">
        <v>1107</v>
      </c>
      <c r="D16" s="31">
        <v>471590.24</v>
      </c>
      <c r="E16" s="31">
        <v>316</v>
      </c>
      <c r="F16" s="31">
        <v>116</v>
      </c>
      <c r="G16" s="31">
        <v>107496.99</v>
      </c>
    </row>
    <row r="17" spans="1:7" s="5" customFormat="1" ht="33.75" customHeight="1" x14ac:dyDescent="0.2">
      <c r="A17" s="29">
        <v>10</v>
      </c>
      <c r="B17" s="30" t="s">
        <v>44</v>
      </c>
      <c r="C17" s="31">
        <v>20921</v>
      </c>
      <c r="D17" s="31">
        <v>2080278.86</v>
      </c>
      <c r="E17" s="31">
        <v>2117</v>
      </c>
      <c r="F17" s="31">
        <v>984</v>
      </c>
      <c r="G17" s="31">
        <v>875206.32</v>
      </c>
    </row>
    <row r="18" spans="1:7" s="5" customFormat="1" ht="33.75" customHeight="1" x14ac:dyDescent="0.2">
      <c r="A18" s="29">
        <v>11</v>
      </c>
      <c r="B18" s="30" t="s">
        <v>45</v>
      </c>
      <c r="C18" s="31">
        <v>1</v>
      </c>
      <c r="D18" s="31">
        <v>1691.75</v>
      </c>
      <c r="E18" s="31">
        <v>13</v>
      </c>
      <c r="F18" s="31">
        <v>12</v>
      </c>
      <c r="G18" s="31">
        <v>1459.1</v>
      </c>
    </row>
    <row r="19" spans="1:7" s="5" customFormat="1" ht="33.75" customHeight="1" x14ac:dyDescent="0.2">
      <c r="A19" s="29">
        <v>12</v>
      </c>
      <c r="B19" s="30" t="s">
        <v>46</v>
      </c>
      <c r="C19" s="31">
        <v>28</v>
      </c>
      <c r="D19" s="31">
        <v>1735.7</v>
      </c>
      <c r="E19" s="31">
        <v>5</v>
      </c>
      <c r="F19" s="31">
        <v>2</v>
      </c>
      <c r="G19" s="31">
        <v>317.73</v>
      </c>
    </row>
    <row r="20" spans="1:7" s="5" customFormat="1" ht="22.5" customHeight="1" x14ac:dyDescent="0.2">
      <c r="A20" s="29">
        <v>13</v>
      </c>
      <c r="B20" s="30" t="s">
        <v>47</v>
      </c>
      <c r="C20" s="31">
        <v>193</v>
      </c>
      <c r="D20" s="31">
        <v>83796.83</v>
      </c>
      <c r="E20" s="31">
        <v>140</v>
      </c>
      <c r="F20" s="31">
        <v>31</v>
      </c>
      <c r="G20" s="31">
        <v>16509.61</v>
      </c>
    </row>
    <row r="21" spans="1:7" s="5" customFormat="1" ht="22.5" customHeight="1" x14ac:dyDescent="0.2">
      <c r="A21" s="29">
        <v>14</v>
      </c>
      <c r="B21" s="30" t="s">
        <v>48</v>
      </c>
      <c r="C21" s="31">
        <v>2</v>
      </c>
      <c r="D21" s="31">
        <v>29384.12</v>
      </c>
      <c r="E21" s="31">
        <v>16</v>
      </c>
      <c r="F21" s="31">
        <v>14</v>
      </c>
      <c r="G21" s="31">
        <v>48705.61</v>
      </c>
    </row>
    <row r="22" spans="1:7" s="5" customFormat="1" ht="22.5" customHeight="1" x14ac:dyDescent="0.2">
      <c r="A22" s="29">
        <v>15</v>
      </c>
      <c r="B22" s="30" t="s">
        <v>49</v>
      </c>
      <c r="C22" s="31">
        <v>6</v>
      </c>
      <c r="D22" s="31">
        <v>2216</v>
      </c>
      <c r="E22" s="31">
        <v>5</v>
      </c>
      <c r="F22" s="31">
        <v>4</v>
      </c>
      <c r="G22" s="31">
        <v>3886.95</v>
      </c>
    </row>
    <row r="23" spans="1:7" s="5" customFormat="1" ht="22.5" customHeight="1" x14ac:dyDescent="0.2">
      <c r="A23" s="29">
        <v>16</v>
      </c>
      <c r="B23" s="30" t="s">
        <v>50</v>
      </c>
      <c r="C23" s="31">
        <v>21</v>
      </c>
      <c r="D23" s="31">
        <v>6171.92</v>
      </c>
      <c r="E23" s="31">
        <v>1</v>
      </c>
      <c r="F23" s="31">
        <v>1</v>
      </c>
      <c r="G23" s="31">
        <v>25</v>
      </c>
    </row>
    <row r="24" spans="1:7" s="5" customFormat="1" ht="22.5" customHeight="1" x14ac:dyDescent="0.2">
      <c r="A24" s="29">
        <v>17</v>
      </c>
      <c r="B24" s="30" t="s">
        <v>51</v>
      </c>
      <c r="C24" s="31">
        <v>269</v>
      </c>
      <c r="D24" s="31">
        <v>782.44</v>
      </c>
      <c r="E24" s="31">
        <v>0</v>
      </c>
      <c r="F24" s="31"/>
      <c r="G24" s="31"/>
    </row>
    <row r="25" spans="1:7" s="5" customFormat="1" ht="22.5" customHeight="1" x14ac:dyDescent="0.2">
      <c r="A25" s="29">
        <v>18</v>
      </c>
      <c r="B25" s="30" t="s">
        <v>52</v>
      </c>
      <c r="C25" s="31">
        <v>3905</v>
      </c>
      <c r="D25" s="31">
        <v>63923.37</v>
      </c>
      <c r="E25" s="31">
        <v>404</v>
      </c>
      <c r="F25" s="31">
        <v>145</v>
      </c>
      <c r="G25" s="31">
        <v>18476.52</v>
      </c>
    </row>
    <row r="26" spans="1:7" s="5" customFormat="1" ht="22.5" customHeight="1" x14ac:dyDescent="0.2">
      <c r="A26" s="29">
        <v>19</v>
      </c>
      <c r="B26" s="30" t="s">
        <v>53</v>
      </c>
      <c r="C26" s="31">
        <v>891</v>
      </c>
      <c r="D26" s="31">
        <v>3333.13</v>
      </c>
      <c r="E26" s="31">
        <v>40</v>
      </c>
      <c r="F26" s="31">
        <v>41</v>
      </c>
      <c r="G26" s="31">
        <v>7152.4</v>
      </c>
    </row>
    <row r="27" spans="1:7" s="5" customFormat="1" ht="22.5" customHeight="1" x14ac:dyDescent="0.2">
      <c r="A27" s="29">
        <v>20</v>
      </c>
      <c r="B27" s="30" t="s">
        <v>54</v>
      </c>
      <c r="C27" s="31">
        <v>11353</v>
      </c>
      <c r="D27" s="31">
        <v>722205.72</v>
      </c>
      <c r="E27" s="31">
        <v>486</v>
      </c>
      <c r="F27" s="31">
        <v>150</v>
      </c>
      <c r="G27" s="31">
        <v>316690.06</v>
      </c>
    </row>
    <row r="28" spans="1:7" s="5" customFormat="1" ht="22.5" customHeight="1" x14ac:dyDescent="0.2">
      <c r="A28" s="29">
        <v>21</v>
      </c>
      <c r="B28" s="30" t="s">
        <v>55</v>
      </c>
      <c r="C28" s="31"/>
      <c r="D28" s="31">
        <v>2900</v>
      </c>
      <c r="E28" s="31">
        <v>2</v>
      </c>
      <c r="F28" s="31">
        <v>9</v>
      </c>
      <c r="G28" s="31">
        <v>1967</v>
      </c>
    </row>
    <row r="29" spans="1:7" s="5" customFormat="1" ht="45.75" customHeight="1" x14ac:dyDescent="0.2">
      <c r="A29" s="29">
        <v>22</v>
      </c>
      <c r="B29" s="30" t="s">
        <v>56</v>
      </c>
      <c r="C29" s="31">
        <v>16260</v>
      </c>
      <c r="D29" s="31">
        <v>79499.070000000007</v>
      </c>
      <c r="E29" s="31">
        <v>216</v>
      </c>
      <c r="F29" s="31">
        <v>55</v>
      </c>
      <c r="G29" s="31">
        <v>33971.43</v>
      </c>
    </row>
    <row r="30" spans="1:7" s="5" customFormat="1" ht="22.5" customHeight="1" x14ac:dyDescent="0.2">
      <c r="A30" s="29">
        <v>23</v>
      </c>
      <c r="B30" s="30" t="s">
        <v>57</v>
      </c>
      <c r="C30" s="31"/>
      <c r="D30" s="31">
        <v>500</v>
      </c>
      <c r="E30" s="31"/>
      <c r="F30" s="31"/>
      <c r="G30" s="31"/>
    </row>
    <row r="31" spans="1:7" s="49" customFormat="1" ht="24.6" customHeight="1" x14ac:dyDescent="0.25">
      <c r="A31" s="37"/>
      <c r="B31" s="38" t="s">
        <v>59</v>
      </c>
      <c r="C31" s="39">
        <f>SUM(C8:C26)</f>
        <v>34632</v>
      </c>
      <c r="D31" s="39">
        <f t="shared" ref="D31:G31" si="0">SUM(D8:D26)</f>
        <v>4738910.3200000012</v>
      </c>
      <c r="E31" s="39">
        <f>SUM(E8:E26)</f>
        <v>6735</v>
      </c>
      <c r="F31" s="39">
        <f t="shared" si="0"/>
        <v>3544</v>
      </c>
      <c r="G31" s="39">
        <f t="shared" si="0"/>
        <v>2334122.9499999997</v>
      </c>
    </row>
    <row r="32" spans="1:7" s="49" customFormat="1" ht="24.6" customHeight="1" x14ac:dyDescent="0.25">
      <c r="A32" s="37"/>
      <c r="B32" s="38" t="s">
        <v>60</v>
      </c>
      <c r="C32" s="39">
        <f>SUM(C27:C30)</f>
        <v>27613</v>
      </c>
      <c r="D32" s="39">
        <f>SUM(D27:D30)</f>
        <v>805104.79</v>
      </c>
      <c r="E32" s="39">
        <f t="shared" ref="E32:F32" si="1">SUM(E27:E30)</f>
        <v>704</v>
      </c>
      <c r="F32" s="39">
        <f t="shared" si="1"/>
        <v>214</v>
      </c>
      <c r="G32" s="39">
        <f>SUM(G27:G30)</f>
        <v>352628.49</v>
      </c>
    </row>
    <row r="33" spans="1:7" s="49" customFormat="1" ht="24.6" customHeight="1" x14ac:dyDescent="0.25">
      <c r="A33" s="37"/>
      <c r="B33" s="40" t="s">
        <v>61</v>
      </c>
      <c r="C33" s="41">
        <f>C31+C32</f>
        <v>62245</v>
      </c>
      <c r="D33" s="41">
        <f t="shared" ref="D33:G33" si="2">D31+D32</f>
        <v>5544015.1100000013</v>
      </c>
      <c r="E33" s="41">
        <f t="shared" si="2"/>
        <v>7439</v>
      </c>
      <c r="F33" s="41">
        <f t="shared" si="2"/>
        <v>3758</v>
      </c>
      <c r="G33" s="41">
        <f t="shared" si="2"/>
        <v>2686751.4399999995</v>
      </c>
    </row>
    <row r="34" spans="1:7" x14ac:dyDescent="0.2">
      <c r="A34" s="3" t="s">
        <v>18</v>
      </c>
    </row>
    <row r="36" spans="1:7" ht="15" x14ac:dyDescent="0.2">
      <c r="A36" s="81" t="s">
        <v>80</v>
      </c>
      <c r="B36" s="81"/>
      <c r="C36" s="81"/>
    </row>
    <row r="37" spans="1:7" ht="14.25" x14ac:dyDescent="0.2">
      <c r="A37" s="80" t="s">
        <v>22</v>
      </c>
      <c r="B37" s="80"/>
      <c r="C37" s="80"/>
    </row>
    <row r="60" spans="1:4" x14ac:dyDescent="0.2">
      <c r="B60" s="77"/>
      <c r="C60" s="77"/>
      <c r="D60" s="77"/>
    </row>
    <row r="64" spans="1:4" x14ac:dyDescent="0.2">
      <c r="A64" s="3" t="s">
        <v>18</v>
      </c>
    </row>
    <row r="67" spans="1:2" s="8" customFormat="1" ht="12.75" x14ac:dyDescent="0.2">
      <c r="A67" s="76" t="s">
        <v>81</v>
      </c>
      <c r="B67" s="76"/>
    </row>
    <row r="88" spans="2:2" x14ac:dyDescent="0.2">
      <c r="B88" s="6"/>
    </row>
  </sheetData>
  <mergeCells count="13">
    <mergeCell ref="A67:B67"/>
    <mergeCell ref="B60:D60"/>
    <mergeCell ref="A5:A7"/>
    <mergeCell ref="B5:B7"/>
    <mergeCell ref="A2:D2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6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tabSelected="1" zoomScale="90" zoomScaleNormal="90" workbookViewId="0">
      <selection activeCell="D8" sqref="D8"/>
    </sheetView>
  </sheetViews>
  <sheetFormatPr defaultRowHeight="11.25" x14ac:dyDescent="0.2"/>
  <cols>
    <col min="1" max="1" width="33" style="7" bestFit="1" customWidth="1"/>
    <col min="2" max="14" width="11.7109375" style="7" customWidth="1"/>
    <col min="15" max="16384" width="9.140625" style="7"/>
  </cols>
  <sheetData>
    <row r="2" spans="1:14" s="54" customFormat="1" ht="15" x14ac:dyDescent="0.2">
      <c r="A2" s="83" t="s">
        <v>2</v>
      </c>
      <c r="B2" s="83"/>
      <c r="C2" s="83"/>
      <c r="D2" s="83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55" customFormat="1" ht="14.25" x14ac:dyDescent="0.2">
      <c r="A3" s="86" t="s">
        <v>3</v>
      </c>
      <c r="B3" s="86"/>
      <c r="C3" s="86"/>
      <c r="D3" s="86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x14ac:dyDescent="0.2">
      <c r="M4" s="88"/>
      <c r="N4" s="88"/>
    </row>
    <row r="5" spans="1:14" s="43" customFormat="1" ht="24" customHeight="1" x14ac:dyDescent="0.2">
      <c r="A5" s="87" t="s">
        <v>75</v>
      </c>
      <c r="B5" s="84" t="s">
        <v>62</v>
      </c>
      <c r="C5" s="84"/>
      <c r="D5" s="84"/>
      <c r="E5" s="84"/>
      <c r="F5" s="84" t="s">
        <v>63</v>
      </c>
      <c r="G5" s="84"/>
      <c r="H5" s="84"/>
      <c r="I5" s="84"/>
      <c r="J5" s="84" t="s">
        <v>64</v>
      </c>
      <c r="K5" s="84"/>
      <c r="L5" s="84"/>
      <c r="M5" s="84"/>
      <c r="N5" s="84"/>
    </row>
    <row r="6" spans="1:14" s="42" customFormat="1" ht="48" customHeight="1" x14ac:dyDescent="0.2">
      <c r="A6" s="87"/>
      <c r="B6" s="44" t="s">
        <v>65</v>
      </c>
      <c r="C6" s="44" t="s">
        <v>66</v>
      </c>
      <c r="D6" s="44" t="s">
        <v>67</v>
      </c>
      <c r="E6" s="44" t="s">
        <v>68</v>
      </c>
      <c r="F6" s="44" t="s">
        <v>65</v>
      </c>
      <c r="G6" s="44" t="s">
        <v>69</v>
      </c>
      <c r="H6" s="44" t="s">
        <v>67</v>
      </c>
      <c r="I6" s="44" t="s">
        <v>70</v>
      </c>
      <c r="J6" s="44" t="s">
        <v>71</v>
      </c>
      <c r="K6" s="44" t="s">
        <v>69</v>
      </c>
      <c r="L6" s="44" t="s">
        <v>72</v>
      </c>
      <c r="M6" s="44" t="s">
        <v>73</v>
      </c>
      <c r="N6" s="44" t="s">
        <v>74</v>
      </c>
    </row>
    <row r="7" spans="1:14" ht="14.25" customHeight="1" x14ac:dyDescent="0.2">
      <c r="A7" s="12" t="s">
        <v>5</v>
      </c>
      <c r="B7" s="13">
        <v>2059533.97</v>
      </c>
      <c r="C7" s="14">
        <v>1925872.6</v>
      </c>
      <c r="D7" s="15">
        <f>B7/$B$18</f>
        <v>0.46976398420292459</v>
      </c>
      <c r="E7" s="15">
        <f>C7/$C$18</f>
        <v>0.40639566270585176</v>
      </c>
      <c r="F7" s="16"/>
      <c r="G7" s="17"/>
      <c r="H7" s="17"/>
      <c r="I7" s="17"/>
      <c r="J7" s="13">
        <f>B7</f>
        <v>2059533.97</v>
      </c>
      <c r="K7" s="13">
        <f>C7</f>
        <v>1925872.6</v>
      </c>
      <c r="L7" s="15">
        <f>J7/$J$18</f>
        <v>0.39613960503418943</v>
      </c>
      <c r="M7" s="15">
        <f>K7/$K$18</f>
        <v>0.34737867083482743</v>
      </c>
      <c r="N7" s="15">
        <f>K7/J7</f>
        <v>0.93510115786048442</v>
      </c>
    </row>
    <row r="8" spans="1:14" ht="14.25" customHeight="1" x14ac:dyDescent="0.2">
      <c r="A8" s="12" t="s">
        <v>6</v>
      </c>
      <c r="B8" s="13">
        <v>808207.56</v>
      </c>
      <c r="C8" s="14">
        <v>893163.49</v>
      </c>
      <c r="D8" s="15">
        <f t="shared" ref="D8:D11" si="0">B8/$B$18</f>
        <v>0.18434597776919615</v>
      </c>
      <c r="E8" s="15">
        <f t="shared" ref="E8:E11" si="1">C8/$C$18</f>
        <v>0.18847444447946421</v>
      </c>
      <c r="F8" s="16"/>
      <c r="G8" s="17"/>
      <c r="H8" s="17"/>
      <c r="I8" s="17"/>
      <c r="J8" s="13">
        <f t="shared" ref="J8:J11" si="2">B8</f>
        <v>808207.56</v>
      </c>
      <c r="K8" s="13">
        <f t="shared" ref="K8:K10" si="3">C8</f>
        <v>893163.49</v>
      </c>
      <c r="L8" s="15">
        <f t="shared" ref="L8:L17" si="4">J8/$J$18</f>
        <v>0.15545411159401559</v>
      </c>
      <c r="M8" s="15">
        <f t="shared" ref="M8:M18" si="5">K8/$K$18</f>
        <v>0.16110408652908592</v>
      </c>
      <c r="N8" s="15">
        <f t="shared" ref="N8:N18" si="6">K8/J8</f>
        <v>1.1051164752777121</v>
      </c>
    </row>
    <row r="9" spans="1:14" ht="14.25" customHeight="1" x14ac:dyDescent="0.2">
      <c r="A9" s="12" t="s">
        <v>7</v>
      </c>
      <c r="B9" s="13">
        <v>208739.64</v>
      </c>
      <c r="C9" s="14">
        <v>370914.96</v>
      </c>
      <c r="D9" s="15">
        <f t="shared" si="0"/>
        <v>4.7611919189409713E-2</v>
      </c>
      <c r="E9" s="15">
        <f t="shared" si="1"/>
        <v>7.8270094801034348E-2</v>
      </c>
      <c r="F9" s="16"/>
      <c r="G9" s="17"/>
      <c r="H9" s="17"/>
      <c r="I9" s="17"/>
      <c r="J9" s="13">
        <f t="shared" si="2"/>
        <v>208739.64</v>
      </c>
      <c r="K9" s="13">
        <f t="shared" si="3"/>
        <v>370914.96</v>
      </c>
      <c r="L9" s="15">
        <f t="shared" si="4"/>
        <v>4.0149878442927014E-2</v>
      </c>
      <c r="M9" s="15">
        <f t="shared" si="5"/>
        <v>6.6903670469974585E-2</v>
      </c>
      <c r="N9" s="15">
        <f t="shared" si="6"/>
        <v>1.7769263183552486</v>
      </c>
    </row>
    <row r="10" spans="1:14" ht="14.25" customHeight="1" x14ac:dyDescent="0.2">
      <c r="A10" s="12" t="s">
        <v>8</v>
      </c>
      <c r="B10" s="13">
        <v>596310.82999999996</v>
      </c>
      <c r="C10" s="14">
        <v>799409.35</v>
      </c>
      <c r="D10" s="15">
        <f t="shared" si="0"/>
        <v>0.13601395043955156</v>
      </c>
      <c r="E10" s="15">
        <f t="shared" si="1"/>
        <v>0.16869054192188215</v>
      </c>
      <c r="F10" s="16"/>
      <c r="G10" s="17"/>
      <c r="H10" s="17"/>
      <c r="I10" s="17"/>
      <c r="J10" s="13">
        <f t="shared" si="2"/>
        <v>596310.82999999996</v>
      </c>
      <c r="K10" s="13">
        <f t="shared" si="3"/>
        <v>799409.35</v>
      </c>
      <c r="L10" s="15">
        <f t="shared" si="4"/>
        <v>0.11469698490761464</v>
      </c>
      <c r="M10" s="15">
        <f t="shared" si="5"/>
        <v>0.14419321270572796</v>
      </c>
      <c r="N10" s="15">
        <f t="shared" si="6"/>
        <v>1.3405917011435127</v>
      </c>
    </row>
    <row r="11" spans="1:14" ht="14.25" customHeight="1" x14ac:dyDescent="0.2">
      <c r="A11" s="12" t="s">
        <v>9</v>
      </c>
      <c r="B11" s="13">
        <v>711396.74</v>
      </c>
      <c r="C11" s="14">
        <v>749549.92</v>
      </c>
      <c r="D11" s="15">
        <f t="shared" si="0"/>
        <v>0.16226416839891797</v>
      </c>
      <c r="E11" s="15">
        <f t="shared" si="1"/>
        <v>0.15816925609176752</v>
      </c>
      <c r="F11" s="16"/>
      <c r="G11" s="17"/>
      <c r="H11" s="18"/>
      <c r="I11" s="18"/>
      <c r="J11" s="13">
        <f t="shared" si="2"/>
        <v>711396.74</v>
      </c>
      <c r="K11" s="13">
        <f>C11</f>
        <v>749549.92</v>
      </c>
      <c r="L11" s="15">
        <f t="shared" si="4"/>
        <v>0.13683310288210976</v>
      </c>
      <c r="M11" s="15">
        <f t="shared" si="5"/>
        <v>0.13519983353725021</v>
      </c>
      <c r="N11" s="15">
        <f t="shared" si="6"/>
        <v>1.0536313674982543</v>
      </c>
    </row>
    <row r="12" spans="1:14" ht="14.25" customHeight="1" x14ac:dyDescent="0.2">
      <c r="A12" s="19" t="s">
        <v>15</v>
      </c>
      <c r="B12" s="20"/>
      <c r="C12" s="20"/>
      <c r="D12" s="20"/>
      <c r="E12" s="20"/>
      <c r="F12" s="21">
        <v>100915.07</v>
      </c>
      <c r="G12" s="21">
        <v>138524.37</v>
      </c>
      <c r="H12" s="22">
        <f>F12/$F$18</f>
        <v>0.12384925601582787</v>
      </c>
      <c r="I12" s="22">
        <f>G12/$G$18</f>
        <v>0.17205756532637198</v>
      </c>
      <c r="J12" s="21">
        <f>F12</f>
        <v>100915.07</v>
      </c>
      <c r="K12" s="13">
        <f>G12</f>
        <v>138524.37</v>
      </c>
      <c r="L12" s="15">
        <f t="shared" si="4"/>
        <v>1.9410437775783607E-2</v>
      </c>
      <c r="M12" s="15">
        <f t="shared" si="5"/>
        <v>2.4986290125749669E-2</v>
      </c>
      <c r="N12" s="15">
        <f t="shared" si="6"/>
        <v>1.3726826924858695</v>
      </c>
    </row>
    <row r="13" spans="1:14" ht="14.25" customHeight="1" x14ac:dyDescent="0.2">
      <c r="A13" s="19" t="s">
        <v>10</v>
      </c>
      <c r="B13" s="20"/>
      <c r="C13" s="20"/>
      <c r="D13" s="20"/>
      <c r="E13" s="20"/>
      <c r="F13" s="21">
        <v>225400.99</v>
      </c>
      <c r="G13" s="21">
        <v>210602.5</v>
      </c>
      <c r="H13" s="22">
        <f t="shared" ref="H13:H17" si="7">F13/$F$18</f>
        <v>0.27662612647180501</v>
      </c>
      <c r="I13" s="22">
        <f t="shared" ref="I13:I18" si="8">G13/$G$18</f>
        <v>0.26158396101456555</v>
      </c>
      <c r="J13" s="21">
        <f t="shared" ref="J13:J17" si="9">F13</f>
        <v>225400.99</v>
      </c>
      <c r="K13" s="13">
        <f t="shared" ref="K13:K17" si="10">G13</f>
        <v>210602.5</v>
      </c>
      <c r="L13" s="15">
        <f t="shared" si="4"/>
        <v>4.3354594026392912E-2</v>
      </c>
      <c r="M13" s="15">
        <f t="shared" si="5"/>
        <v>3.7987360391591708E-2</v>
      </c>
      <c r="N13" s="15">
        <f t="shared" si="6"/>
        <v>0.93434594053912545</v>
      </c>
    </row>
    <row r="14" spans="1:14" ht="14.25" customHeight="1" x14ac:dyDescent="0.2">
      <c r="A14" s="19" t="s">
        <v>11</v>
      </c>
      <c r="B14" s="20"/>
      <c r="C14" s="20"/>
      <c r="D14" s="20"/>
      <c r="E14" s="20"/>
      <c r="F14" s="21">
        <v>7857.62</v>
      </c>
      <c r="G14" s="20"/>
      <c r="H14" s="22">
        <f t="shared" si="7"/>
        <v>9.6433604124249173E-3</v>
      </c>
      <c r="I14" s="23">
        <f t="shared" si="8"/>
        <v>0</v>
      </c>
      <c r="J14" s="21">
        <f t="shared" si="9"/>
        <v>7857.62</v>
      </c>
      <c r="K14" s="13">
        <f t="shared" si="10"/>
        <v>0</v>
      </c>
      <c r="L14" s="15">
        <f t="shared" si="4"/>
        <v>1.5113683622847685E-3</v>
      </c>
      <c r="M14" s="24"/>
      <c r="N14" s="15">
        <f t="shared" si="6"/>
        <v>0</v>
      </c>
    </row>
    <row r="15" spans="1:14" ht="14.25" customHeight="1" x14ac:dyDescent="0.2">
      <c r="A15" s="19" t="s">
        <v>12</v>
      </c>
      <c r="B15" s="20"/>
      <c r="C15" s="20"/>
      <c r="D15" s="20"/>
      <c r="E15" s="20"/>
      <c r="F15" s="21">
        <v>134932.82</v>
      </c>
      <c r="G15" s="21">
        <v>143700.48000000001</v>
      </c>
      <c r="H15" s="22">
        <f t="shared" si="7"/>
        <v>0.16559795647089795</v>
      </c>
      <c r="I15" s="22">
        <f t="shared" si="8"/>
        <v>0.17848667873408131</v>
      </c>
      <c r="J15" s="21">
        <f t="shared" si="9"/>
        <v>134932.82</v>
      </c>
      <c r="K15" s="13">
        <f t="shared" si="10"/>
        <v>143700.48000000001</v>
      </c>
      <c r="L15" s="15">
        <f t="shared" si="4"/>
        <v>2.5953557843452019E-2</v>
      </c>
      <c r="M15" s="15">
        <f t="shared" si="5"/>
        <v>2.5919929356036691E-2</v>
      </c>
      <c r="N15" s="15">
        <f t="shared" si="6"/>
        <v>1.0649779645900828</v>
      </c>
    </row>
    <row r="16" spans="1:14" ht="14.25" customHeight="1" x14ac:dyDescent="0.2">
      <c r="A16" s="19" t="s">
        <v>13</v>
      </c>
      <c r="B16" s="20"/>
      <c r="C16" s="20"/>
      <c r="D16" s="20"/>
      <c r="E16" s="20"/>
      <c r="F16" s="21">
        <v>216201.68</v>
      </c>
      <c r="G16" s="21">
        <v>312277.44</v>
      </c>
      <c r="H16" s="22">
        <f t="shared" si="7"/>
        <v>0.26533616056920034</v>
      </c>
      <c r="I16" s="22">
        <f t="shared" si="8"/>
        <v>0.38787179492498114</v>
      </c>
      <c r="J16" s="21">
        <f t="shared" si="9"/>
        <v>216201.68</v>
      </c>
      <c r="K16" s="13">
        <f t="shared" si="10"/>
        <v>312277.44</v>
      </c>
      <c r="L16" s="15">
        <f t="shared" si="4"/>
        <v>4.1585159249851171E-2</v>
      </c>
      <c r="M16" s="15">
        <f t="shared" si="5"/>
        <v>5.6326946049755612E-2</v>
      </c>
      <c r="N16" s="15">
        <f t="shared" si="6"/>
        <v>1.444380265685262</v>
      </c>
    </row>
    <row r="17" spans="1:14" ht="14.25" customHeight="1" x14ac:dyDescent="0.2">
      <c r="A17" s="19" t="s">
        <v>14</v>
      </c>
      <c r="B17" s="20"/>
      <c r="C17" s="20"/>
      <c r="D17" s="20"/>
      <c r="E17" s="20"/>
      <c r="F17" s="21">
        <v>129513.59</v>
      </c>
      <c r="G17" s="20"/>
      <c r="H17" s="22">
        <f t="shared" si="7"/>
        <v>0.15894714005984403</v>
      </c>
      <c r="I17" s="23">
        <f t="shared" si="8"/>
        <v>0</v>
      </c>
      <c r="J17" s="21">
        <f t="shared" si="9"/>
        <v>129513.59</v>
      </c>
      <c r="K17" s="13">
        <f t="shared" si="10"/>
        <v>0</v>
      </c>
      <c r="L17" s="15">
        <f t="shared" si="4"/>
        <v>2.4911199881378961E-2</v>
      </c>
      <c r="M17" s="24"/>
      <c r="N17" s="24">
        <f t="shared" si="6"/>
        <v>0</v>
      </c>
    </row>
    <row r="18" spans="1:14" s="53" customFormat="1" ht="18.2" customHeight="1" x14ac:dyDescent="0.25">
      <c r="A18" s="50" t="s">
        <v>4</v>
      </c>
      <c r="B18" s="51">
        <f>SUM(B7:B17)</f>
        <v>4384188.74</v>
      </c>
      <c r="C18" s="51">
        <f t="shared" ref="C18:K18" si="11">SUM(C7:C17)</f>
        <v>4738910.32</v>
      </c>
      <c r="D18" s="52">
        <f>B18/B18</f>
        <v>1</v>
      </c>
      <c r="E18" s="52">
        <f>C18/C18</f>
        <v>1</v>
      </c>
      <c r="F18" s="51">
        <f t="shared" si="11"/>
        <v>814821.7699999999</v>
      </c>
      <c r="G18" s="51">
        <f t="shared" si="11"/>
        <v>805104.79</v>
      </c>
      <c r="H18" s="52">
        <f t="shared" si="11"/>
        <v>1.0000000000000002</v>
      </c>
      <c r="I18" s="52">
        <f t="shared" si="8"/>
        <v>1</v>
      </c>
      <c r="J18" s="51">
        <f t="shared" si="11"/>
        <v>5199010.5100000007</v>
      </c>
      <c r="K18" s="51">
        <f t="shared" si="11"/>
        <v>5544015.1100000013</v>
      </c>
      <c r="L18" s="36">
        <f>J18/J18</f>
        <v>1</v>
      </c>
      <c r="M18" s="36">
        <f t="shared" si="5"/>
        <v>1</v>
      </c>
      <c r="N18" s="36">
        <f t="shared" si="6"/>
        <v>1.0663596658126395</v>
      </c>
    </row>
    <row r="19" spans="1:14" x14ac:dyDescent="0.2">
      <c r="A19" s="7" t="s">
        <v>58</v>
      </c>
    </row>
    <row r="21" spans="1:14" x14ac:dyDescent="0.2">
      <c r="A21" s="7" t="s">
        <v>16</v>
      </c>
    </row>
    <row r="22" spans="1:14" ht="13.5" customHeight="1" x14ac:dyDescent="0.2">
      <c r="A22" s="85" t="s">
        <v>23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x14ac:dyDescent="0.2">
      <c r="A23" s="82" t="s">
        <v>82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5" spans="1:14" x14ac:dyDescent="0.2">
      <c r="A25" s="7" t="s">
        <v>17</v>
      </c>
    </row>
    <row r="26" spans="1:14" x14ac:dyDescent="0.2">
      <c r="A26" s="82" t="s">
        <v>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x14ac:dyDescent="0.2">
      <c r="A27" s="82" t="s">
        <v>85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32" spans="1:14" ht="12.75" x14ac:dyDescent="0.2">
      <c r="A32" s="63" t="s">
        <v>78</v>
      </c>
    </row>
  </sheetData>
  <mergeCells count="11">
    <mergeCell ref="A26:N26"/>
    <mergeCell ref="A27:N27"/>
    <mergeCell ref="A2:D2"/>
    <mergeCell ref="J5:N5"/>
    <mergeCell ref="A22:N22"/>
    <mergeCell ref="A23:N23"/>
    <mergeCell ref="A3:D3"/>
    <mergeCell ref="B5:E5"/>
    <mergeCell ref="F5:I5"/>
    <mergeCell ref="A5:A6"/>
    <mergeCell ref="M4:N4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2018-03-02T12:23:43Z</cp:lastPrinted>
  <dcterms:created xsi:type="dcterms:W3CDTF">2018-02-21T07:14:25Z</dcterms:created>
  <dcterms:modified xsi:type="dcterms:W3CDTF">2018-04-27T06:47:15Z</dcterms:modified>
</cp:coreProperties>
</file>