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Desktop\Oktobar mjesečni\"/>
    </mc:Choice>
  </mc:AlternateContent>
  <xr:revisionPtr revIDLastSave="0" documentId="13_ncr:1_{BB556BE3-3840-4C41-8ECC-8922BF036D11}" xr6:coauthVersionLast="38" xr6:coauthVersionMax="38" xr10:uidLastSave="{00000000-0000-0000-0000-000000000000}"/>
  <bookViews>
    <workbookView xWindow="0" yWindow="0" windowWidth="28800" windowHeight="1281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  <externalReference r:id="rId6"/>
  </externalReferences>
  <definedNames>
    <definedName name="_xlnm.Print_Area" localSheetId="1">Sadržaj!$A$1:$A$36</definedName>
    <definedName name="_xlnm.Print_Area" localSheetId="2">'Tabela 1'!$A$1:$G$95</definedName>
    <definedName name="_xlnm.Print_Area" localSheetId="3">'Tabela 2'!$A$1:$N$32</definedName>
    <definedName name="Tablela_1__Podaci_o_osiguranju_za_period_od_1.januara_do_31._marta_2018.">Sadržaj!$A$5</definedName>
  </definedNames>
  <calcPr calcId="181029"/>
</workbook>
</file>

<file path=xl/calcChain.xml><?xml version="1.0" encoding="utf-8"?>
<calcChain xmlns="http://schemas.openxmlformats.org/spreadsheetml/2006/main">
  <c r="C31" i="1" l="1"/>
  <c r="F31" i="1" l="1"/>
  <c r="F32" i="1"/>
  <c r="F33" i="1" l="1"/>
  <c r="K8" i="3" l="1"/>
  <c r="K7" i="3"/>
  <c r="E31" i="1" l="1"/>
  <c r="K13" i="3" l="1"/>
  <c r="K14" i="3"/>
  <c r="K15" i="3"/>
  <c r="K16" i="3"/>
  <c r="K17" i="3"/>
  <c r="K12" i="3"/>
  <c r="K11" i="3"/>
  <c r="K9" i="3"/>
  <c r="K10" i="3"/>
  <c r="J13" i="3"/>
  <c r="J14" i="3"/>
  <c r="J15" i="3"/>
  <c r="J16" i="3"/>
  <c r="J17" i="3"/>
  <c r="J12" i="3"/>
  <c r="J8" i="3"/>
  <c r="J9" i="3"/>
  <c r="J10" i="3"/>
  <c r="J11" i="3"/>
  <c r="J7" i="3"/>
  <c r="N7" i="3" s="1"/>
  <c r="C18" i="3"/>
  <c r="F18" i="3"/>
  <c r="G18" i="3"/>
  <c r="B18" i="3"/>
  <c r="I16" i="3" l="1"/>
  <c r="I12" i="3"/>
  <c r="I18" i="3"/>
  <c r="H12" i="3"/>
  <c r="H13" i="3"/>
  <c r="E8" i="3"/>
  <c r="E7" i="3"/>
  <c r="D8" i="3"/>
  <c r="D7" i="3"/>
  <c r="D11" i="3"/>
  <c r="H17" i="3"/>
  <c r="H14" i="3"/>
  <c r="H15" i="3"/>
  <c r="H16" i="3"/>
  <c r="I15" i="3"/>
  <c r="I13" i="3"/>
  <c r="E9" i="3"/>
  <c r="E10" i="3"/>
  <c r="E11" i="3"/>
  <c r="D9" i="3"/>
  <c r="D10" i="3"/>
  <c r="N12" i="3"/>
  <c r="N11" i="3"/>
  <c r="N10" i="3"/>
  <c r="D18" i="3"/>
  <c r="N16" i="3"/>
  <c r="N15" i="3"/>
  <c r="N13" i="3"/>
  <c r="N9" i="3"/>
  <c r="N8" i="3"/>
  <c r="E18" i="3"/>
  <c r="K18" i="3"/>
  <c r="J18" i="3"/>
  <c r="D32" i="1"/>
  <c r="G32" i="1"/>
  <c r="E32" i="1"/>
  <c r="E33" i="1" s="1"/>
  <c r="C32" i="1"/>
  <c r="C33" i="1" s="1"/>
  <c r="D31" i="1"/>
  <c r="G31" i="1"/>
  <c r="M7" i="3" l="1"/>
  <c r="M15" i="3"/>
  <c r="M10" i="3"/>
  <c r="L14" i="3"/>
  <c r="L15" i="3"/>
  <c r="L17" i="3"/>
  <c r="L8" i="3"/>
  <c r="L12" i="3"/>
  <c r="L10" i="3"/>
  <c r="M13" i="3"/>
  <c r="M8" i="3"/>
  <c r="M11" i="3"/>
  <c r="M16" i="3"/>
  <c r="M9" i="3"/>
  <c r="L7" i="3"/>
  <c r="L11" i="3"/>
  <c r="L16" i="3"/>
  <c r="N18" i="3"/>
  <c r="M12" i="3"/>
  <c r="L9" i="3"/>
  <c r="L13" i="3"/>
  <c r="H18" i="3"/>
  <c r="G33" i="1"/>
  <c r="L18" i="3"/>
  <c r="M18" i="3"/>
  <c r="D33" i="1"/>
</calcChain>
</file>

<file path=xl/sharedStrings.xml><?xml version="1.0" encoding="utf-8"?>
<sst xmlns="http://schemas.openxmlformats.org/spreadsheetml/2006/main" count="97" uniqueCount="93">
  <si>
    <t>Lovćen osiguranje AD</t>
  </si>
  <si>
    <t>Sava Montenegro AD</t>
  </si>
  <si>
    <t>Swiss osiguranje AD</t>
  </si>
  <si>
    <t>Uniqa neživotno osiguranje AD</t>
  </si>
  <si>
    <t>Generali osiguranje Montenegro AD</t>
  </si>
  <si>
    <t>Wiener Stadtische životno osiguranje AD</t>
  </si>
  <si>
    <t>Atlas Life AD**</t>
  </si>
  <si>
    <t>Uniqa životno osiguranje AD</t>
  </si>
  <si>
    <t>Grawe osiguranje AD</t>
  </si>
  <si>
    <t>Merkur osiguranje AD*</t>
  </si>
  <si>
    <t>Lovćen-životna osiguranja AD</t>
  </si>
  <si>
    <t>Napomene:</t>
  </si>
  <si>
    <t>Remarks:</t>
  </si>
  <si>
    <t>Izvor/Source: ANO</t>
  </si>
  <si>
    <t>*As of 30 June 2017 Merkur osiguranje has been merged to the company Grawe osiguranje AD which has taken over all of its claims and liabilities</t>
  </si>
  <si>
    <t>AGENCIJA ZA NADZOR OSIGURANJA CRNE GORE</t>
  </si>
  <si>
    <t>INSURANCE SUPERVISION AGENCY OF MONTENEGRO</t>
  </si>
  <si>
    <t>Chart 1: Share of classes of insurance in total GWP</t>
  </si>
  <si>
    <t>*Društvo Merkur osiguranje je od 30. 06. 2017. godine AD je pripojeno društvu Grawe osiguranje AD koje je preuzelo sva prava i obaveze pripojenog društva.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</si>
  <si>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</si>
  <si>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</si>
  <si>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</si>
  <si>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</si>
  <si>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</si>
  <si>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</si>
  <si>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</si>
  <si>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</si>
  <si>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</si>
  <si>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</si>
  <si>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</si>
  <si>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</si>
  <si>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</si>
  <si>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</si>
  <si>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</si>
  <si>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</si>
  <si>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</si>
  <si>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</si>
  <si>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</si>
  <si>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</si>
  <si>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</si>
  <si>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</si>
  <si>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</si>
  <si>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</si>
  <si>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</si>
  <si>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</si>
  <si>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ANO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</si>
  <si>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</si>
  <si>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</si>
  <si>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</si>
  <si>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</si>
  <si>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</si>
  <si>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</si>
  <si>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</si>
  <si>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</si>
  <si>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</si>
  <si>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</si>
  <si>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r>
      <t xml:space="preserve">Sadržaj / </t>
    </r>
    <r>
      <rPr>
        <b/>
        <i/>
        <sz val="11"/>
        <color rgb="FF0000FF"/>
        <rFont val="Arial"/>
        <family val="2"/>
        <charset val="238"/>
      </rPr>
      <t>Table of Contents</t>
    </r>
  </si>
  <si>
    <t>Grafik 1: Učešće vrsta osiguranja u ukupnoj  BDP</t>
  </si>
  <si>
    <t>Sadržaj/Contents</t>
  </si>
  <si>
    <t>**Društvo Atlas Life  AD je prestao sa radom na dan 15. 01. 2018. godine</t>
  </si>
  <si>
    <t>**As of 15 January 2018 Atlas life has ceased to operate.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</si>
  <si>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</si>
  <si>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</si>
  <si>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</si>
  <si>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</si>
  <si>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</si>
  <si>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</si>
  <si>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</si>
  <si>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</si>
  <si>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</si>
  <si>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for the period 1 January - 31 October 2018</t>
  </si>
  <si>
    <t>Novembar, 2018.</t>
  </si>
  <si>
    <t>November 2018</t>
  </si>
  <si>
    <t>za period od 1. januara do 31. oktobra 2018.</t>
  </si>
  <si>
    <t>Tablela 1: Podaci o osiguranju za period od 1.januara do 31. oktobra 2018.</t>
  </si>
  <si>
    <t>Table 1: Insurance data for the period 1 January - 30  October 2018</t>
  </si>
  <si>
    <t>Tablela 2: Bruto fakturisana premija za period od 1. januara do 31. oktobra 2018.</t>
  </si>
  <si>
    <t>Table 2: Gross Written Premium for the period 1 January - 30 October 2018</t>
  </si>
  <si>
    <t>Tablela 1: Podaci o osiguranju za period od 1. januara do 31. oktobra 2018.</t>
  </si>
  <si>
    <t>Table 1: Insurance data for the period 1 January - 31 October 2018</t>
  </si>
  <si>
    <t>Table 2: Gross Written Premium for the period 1 January - 31 October 2018</t>
  </si>
  <si>
    <r>
      <t xml:space="preserve">BFP/ </t>
    </r>
    <r>
      <rPr>
        <sz val="9"/>
        <color theme="0"/>
        <rFont val="Arial"/>
        <family val="2"/>
        <charset val="238"/>
      </rPr>
      <t>GWP
X 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</si>
  <si>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BFP/ </t>
    </r>
    <r>
      <rPr>
        <sz val="9"/>
        <color theme="0"/>
        <rFont val="Arial"/>
        <family val="2"/>
        <charset val="238"/>
      </rPr>
      <t>GWP 
X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2017</t>
    </r>
  </si>
  <si>
    <r>
      <t xml:space="preserve">Učešće/ 
</t>
    </r>
    <r>
      <rPr>
        <sz val="9"/>
        <color theme="0"/>
        <rFont val="Arial"/>
        <family val="2"/>
        <charset val="238"/>
      </rPr>
      <t>Share X 2017</t>
    </r>
  </si>
  <si>
    <r>
      <t xml:space="preserve">Učešće/
  </t>
    </r>
    <r>
      <rPr>
        <sz val="9"/>
        <color theme="0"/>
        <rFont val="Arial"/>
        <family val="2"/>
        <charset val="238"/>
      </rPr>
      <t>Share X 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</si>
  <si>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BFP/ </t>
    </r>
    <r>
      <rPr>
        <sz val="9"/>
        <color theme="0"/>
        <rFont val="Arial"/>
        <family val="2"/>
        <charset val="238"/>
      </rPr>
      <t>GWP 
X 2017</t>
    </r>
  </si>
  <si>
    <r>
      <t xml:space="preserve">BFP/ </t>
    </r>
    <r>
      <rPr>
        <sz val="9"/>
        <color theme="0"/>
        <rFont val="Arial"/>
        <family val="2"/>
        <charset val="238"/>
      </rPr>
      <t>GWP
 X</t>
    </r>
    <r>
      <rPr>
        <sz val="9"/>
        <color theme="0"/>
        <rFont val="Arial"/>
        <family val="2"/>
        <charset val="238"/>
      </rPr>
      <t xml:space="preserve"> 2018</t>
    </r>
  </si>
  <si>
    <r>
      <t xml:space="preserve">Učešće/ 
</t>
    </r>
    <r>
      <rPr>
        <sz val="9"/>
        <color theme="0"/>
        <rFont val="Arial"/>
        <family val="2"/>
        <charset val="238"/>
      </rPr>
      <t>Share X 2018</t>
    </r>
  </si>
  <si>
    <r>
      <t xml:space="preserve">BFP/ </t>
    </r>
    <r>
      <rPr>
        <sz val="9"/>
        <color theme="0"/>
        <rFont val="Arial"/>
        <family val="2"/>
        <charset val="238"/>
      </rPr>
      <t>GWP
X  2017</t>
    </r>
  </si>
  <si>
    <r>
      <t xml:space="preserve">BFP/ </t>
    </r>
    <r>
      <rPr>
        <sz val="9"/>
        <color theme="0"/>
        <rFont val="Arial"/>
        <family val="2"/>
        <charset val="238"/>
      </rPr>
      <t>GWP
X 2018</t>
    </r>
  </si>
  <si>
    <r>
      <t xml:space="preserve">Učešće/
 </t>
    </r>
    <r>
      <rPr>
        <sz val="9"/>
        <color theme="0"/>
        <rFont val="Arial"/>
        <family val="2"/>
        <charset val="238"/>
      </rPr>
      <t>Share X 2017</t>
    </r>
  </si>
  <si>
    <r>
      <t xml:space="preserve">Učešće/ 
</t>
    </r>
    <r>
      <rPr>
        <sz val="9"/>
        <color theme="0"/>
        <rFont val="Arial"/>
        <family val="2"/>
        <charset val="238"/>
      </rPr>
      <t>Share X 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</si>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</sst>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color rgb="FF0000FF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7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8" fillId="0" borderId="0" xfId="3" applyFont="1" applyFill="1" applyBorder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4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0" xfId="0" applyFont="1" applyBorder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Fill="1" applyBorder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2" fillId="0" borderId="0" xfId="0" applyNumberFormat="1" applyFont="1" applyBorder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3" fontId="36" fillId="35" borderId="0" xfId="0" applyNumberFormat="1" applyFont="1" applyFill="1"/>
    <xf numFmtId="3" fontId="52" fillId="35" borderId="0" xfId="0" applyNumberFormat="1" applyFont="1" applyFill="1"/>
    <xf numFmtId="3" fontId="27" fillId="0" borderId="0" xfId="66" applyNumberFormat="1" applyAlignment="1" applyProtection="1"/>
    <xf numFmtId="0" fontId="32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35" borderId="0" xfId="62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54" fillId="37" borderId="0" xfId="3" applyFont="1" applyFill="1" applyBorder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0" fontId="56" fillId="35" borderId="0" xfId="9" applyFont="1" applyFill="1" applyBorder="1" applyAlignment="1">
      <alignment horizontal="center" vertical="center"/>
    </xf>
    <xf numFmtId="49" fontId="32" fillId="35" borderId="0" xfId="0" applyNumberFormat="1" applyFont="1" applyFill="1" applyBorder="1" applyAlignment="1">
      <alignment horizontal="center" vertical="center"/>
    </xf>
    <xf numFmtId="4" fontId="32" fillId="0" borderId="0" xfId="0" applyNumberFormat="1" applyFont="1"/>
    <xf numFmtId="3" fontId="32" fillId="39" borderId="0" xfId="0" applyNumberFormat="1" applyFont="1" applyFill="1"/>
    <xf numFmtId="4" fontId="32" fillId="39" borderId="0" xfId="0" applyNumberFormat="1" applyFont="1" applyFill="1"/>
    <xf numFmtId="3" fontId="27" fillId="0" borderId="0" xfId="66" applyNumberFormat="1" applyAlignment="1" applyProtection="1">
      <alignment horizontal="left" vertical="center" wrapText="1"/>
    </xf>
    <xf numFmtId="3" fontId="59" fillId="3" borderId="11" xfId="3" applyNumberFormat="1" applyFont="1" applyFill="1" applyBorder="1" applyAlignment="1">
      <alignment horizontal="center" vertical="center" wrapText="1"/>
    </xf>
    <xf numFmtId="171" fontId="58" fillId="3" borderId="11" xfId="6" applyNumberFormat="1" applyFont="1" applyFill="1" applyBorder="1" applyAlignment="1">
      <alignment horizontal="center" vertical="center"/>
    </xf>
    <xf numFmtId="3" fontId="59" fillId="36" borderId="11" xfId="3" applyNumberFormat="1" applyFont="1" applyFill="1" applyBorder="1" applyAlignment="1">
      <alignment horizontal="center" vertical="center" wrapText="1"/>
    </xf>
    <xf numFmtId="3" fontId="58" fillId="36" borderId="11" xfId="6" applyNumberFormat="1" applyFont="1" applyFill="1" applyBorder="1" applyAlignment="1">
      <alignment horizontal="center" vertical="center"/>
    </xf>
    <xf numFmtId="3" fontId="59" fillId="35" borderId="11" xfId="5" applyNumberFormat="1" applyFont="1" applyFill="1" applyBorder="1" applyAlignment="1">
      <alignment horizontal="center" vertical="center"/>
    </xf>
    <xf numFmtId="3" fontId="48" fillId="35" borderId="11" xfId="0" applyNumberFormat="1" applyFont="1" applyFill="1" applyBorder="1" applyAlignment="1">
      <alignment horizontal="center"/>
    </xf>
    <xf numFmtId="3" fontId="48" fillId="2" borderId="11" xfId="0" applyNumberFormat="1" applyFont="1" applyFill="1" applyBorder="1" applyAlignment="1">
      <alignment horizontal="center"/>
    </xf>
    <xf numFmtId="171" fontId="48" fillId="2" borderId="11" xfId="0" applyNumberFormat="1" applyFont="1" applyFill="1" applyBorder="1" applyAlignment="1">
      <alignment horizontal="center"/>
    </xf>
    <xf numFmtId="171" fontId="58" fillId="36" borderId="11" xfId="6" applyNumberFormat="1" applyFont="1" applyFill="1" applyBorder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167" fontId="37" fillId="3" borderId="11" xfId="6" applyNumberFormat="1" applyFont="1" applyFill="1" applyBorder="1" applyAlignment="1">
      <alignment horizontal="center" vertical="center" wrapText="1"/>
    </xf>
    <xf numFmtId="167" fontId="38" fillId="3" borderId="11" xfId="6" applyNumberFormat="1" applyFont="1" applyFill="1" applyBorder="1" applyAlignment="1">
      <alignment horizontal="center" vertical="center" wrapText="1"/>
    </xf>
    <xf numFmtId="167" fontId="38" fillId="2" borderId="11" xfId="5" applyNumberFormat="1" applyFont="1" applyFill="1" applyBorder="1" applyAlignment="1">
      <alignment horizontal="center" vertical="center" wrapText="1"/>
    </xf>
    <xf numFmtId="0" fontId="35" fillId="38" borderId="11" xfId="3" applyFont="1" applyFill="1" applyBorder="1" applyAlignment="1">
      <alignment horizontal="left" vertical="center" wrapText="1"/>
    </xf>
    <xf numFmtId="167" fontId="35" fillId="37" borderId="11" xfId="6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  <xf numFmtId="0" fontId="27" fillId="0" borderId="0" xfId="66" applyAlignment="1" applyProtection="1"/>
    <xf numFmtId="0" fontId="27" fillId="0" borderId="0" xfId="66" applyAlignment="1" applyProtection="1">
      <alignment horizontal="left"/>
    </xf>
    <xf numFmtId="171" fontId="32" fillId="0" borderId="0" xfId="0" applyNumberFormat="1" applyFont="1"/>
    <xf numFmtId="171" fontId="48" fillId="35" borderId="11" xfId="0" applyNumberFormat="1" applyFont="1" applyFill="1" applyBorder="1" applyAlignment="1">
      <alignment horizontal="center"/>
    </xf>
    <xf numFmtId="164" fontId="33" fillId="37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27" fillId="0" borderId="0" xfId="66" applyAlignment="1" applyProtection="1">
      <alignment horizontal="left"/>
    </xf>
    <xf numFmtId="0" fontId="31" fillId="0" borderId="0" xfId="0" applyFont="1" applyAlignment="1">
      <alignment horizontal="left"/>
    </xf>
    <xf numFmtId="0" fontId="33" fillId="37" borderId="11" xfId="3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left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2" fillId="35" borderId="0" xfId="0" applyFont="1" applyFill="1" applyAlignment="1">
      <alignment horizontal="left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left"/>
    </xf>
    <xf numFmtId="3" fontId="32" fillId="0" borderId="0" xfId="0" applyNumberFormat="1" applyFont="1" applyBorder="1" applyAlignment="1">
      <alignment horizontal="left" vertical="center" wrapText="1"/>
    </xf>
    <xf numFmtId="3" fontId="58" fillId="3" borderId="11" xfId="6" applyNumberFormat="1" applyFont="1" applyFill="1" applyBorder="1" applyAlignment="1">
      <alignment horizontal="right" vertical="center"/>
    </xf>
    <xf numFmtId="3" fontId="59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46" fillId="37" borderId="11" xfId="3" applyNumberFormat="1" applyFont="1" applyFill="1" applyBorder="1" applyAlignment="1">
      <alignment horizontal="center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58" fillId="2" borderId="11" xfId="3" applyNumberFormat="1" applyFont="1" applyFill="1" applyBorder="1" applyAlignment="1">
      <alignment horizontal="left" vertical="center"/>
    </xf>
    <xf numFmtId="172" fontId="58" fillId="3" borderId="11" xfId="6" applyNumberFormat="1" applyFont="1" applyFill="1" applyBorder="1" applyAlignment="1">
      <alignment horizontal="center" vertical="center"/>
    </xf>
    <xf numFmtId="3" fontId="48" fillId="2" borderId="11" xfId="0" applyNumberFormat="1" applyFont="1" applyFill="1" applyBorder="1" applyAlignment="1">
      <alignment horizontal="left"/>
    </xf>
    <xf numFmtId="3" fontId="46" fillId="38" borderId="11" xfId="0" applyNumberFormat="1" applyFont="1" applyFill="1" applyBorder="1" applyAlignment="1">
      <alignment horizontal="left" vertical="center"/>
    </xf>
    <xf numFmtId="3" fontId="46" fillId="38" borderId="11" xfId="0" applyNumberFormat="1" applyFont="1" applyFill="1" applyBorder="1" applyAlignment="1">
      <alignment horizontal="center" vertical="center"/>
    </xf>
    <xf numFmtId="9" fontId="46" fillId="38" borderId="11" xfId="0" applyNumberFormat="1" applyFont="1" applyFill="1" applyBorder="1" applyAlignment="1">
      <alignment horizontal="center" vertical="center"/>
    </xf>
    <xf numFmtId="172" fontId="46" fillId="37" borderId="11" xfId="6" applyNumberFormat="1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7" fontId="33" fillId="37" borderId="11" xfId="6" applyNumberFormat="1" applyFont="1" applyFill="1" applyBorder="1" applyAlignment="1">
      <alignment horizontal="center"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</cellXfs>
  <cellStyles count="67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1B000000}"/>
    <cellStyle name="Comma_12 Tablica 14-Grafikon 4" xfId="5" xr:uid="{00000000-0005-0000-0000-00001C000000}"/>
    <cellStyle name="Comma_Mjesecni_zbrojni_11_09" xfId="6" xr:uid="{00000000-0005-0000-0000-00001D000000}"/>
    <cellStyle name="Date" xfId="55" xr:uid="{00000000-0005-0000-0000-00001E000000}"/>
    <cellStyle name="Explanatory Text" xfId="26" builtinId="53" customBuiltin="1"/>
    <cellStyle name="Fixed" xfId="56" xr:uid="{00000000-0005-0000-0000-000020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26000000}"/>
    <cellStyle name="Heading2" xfId="58" xr:uid="{00000000-0005-0000-0000-000027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7" xr:uid="{00000000-0005-0000-0000-00002D000000}"/>
    <cellStyle name="Normal 2 2" xfId="53" xr:uid="{00000000-0005-0000-0000-00002E000000}"/>
    <cellStyle name="Normal 2 3" xfId="59" xr:uid="{00000000-0005-0000-0000-00002F000000}"/>
    <cellStyle name="Normal 21" xfId="60" xr:uid="{00000000-0005-0000-0000-000030000000}"/>
    <cellStyle name="Normal 3" xfId="8" xr:uid="{00000000-0005-0000-0000-000031000000}"/>
    <cellStyle name="Normal 3 2" xfId="61" xr:uid="{00000000-0005-0000-0000-000032000000}"/>
    <cellStyle name="Normal 3 2 2" xfId="10" xr:uid="{00000000-0005-0000-0000-000033000000}"/>
    <cellStyle name="Normal 4" xfId="9" xr:uid="{00000000-0005-0000-0000-000034000000}"/>
    <cellStyle name="Normal 4 2" xfId="62" xr:uid="{00000000-0005-0000-0000-000035000000}"/>
    <cellStyle name="Normal 5" xfId="1" xr:uid="{00000000-0005-0000-0000-000036000000}"/>
    <cellStyle name="Normal 6" xfId="52" xr:uid="{00000000-0005-0000-0000-000037000000}"/>
    <cellStyle name="Normal 7" xfId="54" xr:uid="{00000000-0005-0000-0000-000038000000}"/>
    <cellStyle name="Normal_novozami1" xfId="3" xr:uid="{00000000-0005-0000-0000-000039000000}"/>
    <cellStyle name="Note" xfId="25" builtinId="10" customBuiltin="1"/>
    <cellStyle name="Obično_ik" xfId="63" xr:uid="{00000000-0005-0000-0000-00003B000000}"/>
    <cellStyle name="Output" xfId="20" builtinId="21" customBuiltin="1"/>
    <cellStyle name="Percent 2" xfId="4" xr:uid="{00000000-0005-0000-0000-00003D000000}"/>
    <cellStyle name="Percent 3" xfId="64" xr:uid="{00000000-0005-0000-0000-00003E000000}"/>
    <cellStyle name="Style 1" xfId="65" xr:uid="{00000000-0005-0000-0000-00003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60"/>
      <c:depthPercent val="10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500651995833303E-3"/>
          <c:y val="5.9029718955238696E-2"/>
          <c:w val="0.89048109504852058"/>
          <c:h val="0.84413417077342612"/>
        </c:manualLayout>
      </c:layout>
      <c:pie3D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AF66-4C01-94DC-207DB8CE79C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AF66-4C01-94DC-207DB8CE79C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2-AF66-4C01-94DC-207DB8CE79C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3-AF66-4C01-94DC-207DB8CE79CB}"/>
              </c:ext>
            </c:extLst>
          </c:dPt>
          <c:dLbls>
            <c:dLbl>
              <c:idx val="0"/>
              <c:layout>
                <c:manualLayout>
                  <c:x val="8.3333333333334356E-3"/>
                  <c:y val="6.48148148148148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66-4C01-94DC-207DB8CE79CB}"/>
                </c:ext>
              </c:extLst>
            </c:dLbl>
            <c:dLbl>
              <c:idx val="1"/>
              <c:layout>
                <c:manualLayout>
                  <c:x val="-6.7361855638109813E-2"/>
                  <c:y val="2.09973678890016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66-4C01-94DC-207DB8CE79CB}"/>
                </c:ext>
              </c:extLst>
            </c:dLbl>
            <c:dLbl>
              <c:idx val="2"/>
              <c:layout>
                <c:manualLayout>
                  <c:x val="7.960141323537052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66-4C01-94DC-207DB8CE79CB}"/>
                </c:ext>
              </c:extLst>
            </c:dLbl>
            <c:dLbl>
              <c:idx val="3"/>
              <c:layout>
                <c:manualLayout>
                  <c:x val="4.1666666666666567E-2"/>
                  <c:y val="-5.5555555555555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66-4C01-94DC-207DB8CE79CB}"/>
                </c:ext>
              </c:extLst>
            </c:dLbl>
            <c:dLbl>
              <c:idx val="4"/>
              <c:layout>
                <c:manualLayout>
                  <c:x val="2.4519376309041819E-2"/>
                  <c:y val="-0.137644810462078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66-4C01-94DC-207DB8CE79CB}"/>
                </c:ext>
              </c:extLst>
            </c:dLbl>
            <c:dLbl>
              <c:idx val="5"/>
              <c:layout>
                <c:manualLayout>
                  <c:x val="4.8206001406460593E-2"/>
                  <c:y val="2.03655782987010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66-4C01-94DC-207DB8CE79CB}"/>
                </c:ext>
              </c:extLst>
            </c:dLbl>
            <c:dLbl>
              <c:idx val="6"/>
              <c:layout>
                <c:manualLayout>
                  <c:x val="1.4305614190614655E-2"/>
                  <c:y val="3.74075962443794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66-4C01-94DC-207DB8CE79CB}"/>
                </c:ext>
              </c:extLst>
            </c:dLbl>
            <c:dLbl>
              <c:idx val="7"/>
              <c:layout>
                <c:manualLayout>
                  <c:x val="-4.2133611054129255E-3"/>
                  <c:y val="3.24074074074074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66-4C01-94DC-207DB8CE79C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[2]MO_I!$G$50:$G$56</c:f>
              <c:strCache>
                <c:ptCount val="7"/>
                <c:pt idx="0">
                  <c:v>10</c:v>
                </c:pt>
                <c:pt idx="1">
                  <c:v>20</c:v>
                </c:pt>
                <c:pt idx="2">
                  <c:v>1</c:v>
                </c:pt>
                <c:pt idx="3">
                  <c:v>9</c:v>
                </c:pt>
                <c:pt idx="4">
                  <c:v>3</c:v>
                </c:pt>
                <c:pt idx="5">
                  <c:v>8</c:v>
                </c:pt>
                <c:pt idx="6">
                  <c:v>Ostalo (manje od 3%)/
Others (less than 3%)</c:v>
                </c:pt>
              </c:strCache>
            </c:strRef>
          </c:cat>
          <c:val>
            <c:numRef>
              <c:f>[2]MO_I!$H$50:$H$56</c:f>
              <c:numCache>
                <c:formatCode>#,##0</c:formatCode>
                <c:ptCount val="7"/>
                <c:pt idx="0">
                  <c:v>31209253.148348141</c:v>
                </c:pt>
                <c:pt idx="1">
                  <c:v>10490601.511299957</c:v>
                </c:pt>
                <c:pt idx="2">
                  <c:v>9272273.8600000069</c:v>
                </c:pt>
                <c:pt idx="3">
                  <c:v>5466773.6337614702</c:v>
                </c:pt>
                <c:pt idx="4">
                  <c:v>5280477.1822018344</c:v>
                </c:pt>
                <c:pt idx="5">
                  <c:v>2640314.2670642198</c:v>
                </c:pt>
                <c:pt idx="6">
                  <c:v>7793190.9647550285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66-4C01-94DC-207DB8CE79CB}"/>
            </c:ext>
          </c:extLst>
        </c:ser>
        <c:ser>
          <c:idx val="1"/>
          <c:order val="1"/>
          <c:cat>
            <c:strRef>
              <c:f>[2]MO_I!$G$50:$G$56</c:f>
              <c:strCache>
                <c:ptCount val="7"/>
                <c:pt idx="0">
                  <c:v>10</c:v>
                </c:pt>
                <c:pt idx="1">
                  <c:v>20</c:v>
                </c:pt>
                <c:pt idx="2">
                  <c:v>1</c:v>
                </c:pt>
                <c:pt idx="3">
                  <c:v>9</c:v>
                </c:pt>
                <c:pt idx="4">
                  <c:v>3</c:v>
                </c:pt>
                <c:pt idx="5">
                  <c:v>8</c:v>
                </c:pt>
                <c:pt idx="6">
                  <c:v>Ostalo (manje od 3%)/
Others (less than 3%)</c:v>
                </c:pt>
              </c:strCache>
            </c:strRef>
          </c:cat>
          <c:val>
            <c:numRef>
              <c:f>[2]MO_I!$I$50:$I$56</c:f>
              <c:numCache>
                <c:formatCode>0.0%</c:formatCode>
                <c:ptCount val="7"/>
                <c:pt idx="0">
                  <c:v>0.4325433880495998</c:v>
                </c:pt>
                <c:pt idx="1">
                  <c:v>0.14539406947058281</c:v>
                </c:pt>
                <c:pt idx="2">
                  <c:v>0.12850870641678339</c:v>
                </c:pt>
                <c:pt idx="3">
                  <c:v>7.5766529176702332E-2</c:v>
                </c:pt>
                <c:pt idx="4">
                  <c:v>7.3184561003475215E-2</c:v>
                </c:pt>
                <c:pt idx="5">
                  <c:v>3.6593329329705555E-2</c:v>
                </c:pt>
                <c:pt idx="6">
                  <c:v>0.10800941655315086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66-4C01-94DC-207DB8CE7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19052</xdr:colOff>
      <xdr:row>38</xdr:row>
      <xdr:rowOff>0</xdr:rowOff>
    </xdr:from>
    <xdr:to>
      <xdr:col>4</xdr:col>
      <xdr:colOff>809626</xdr:colOff>
      <xdr:row>63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08FDBF-E50A-49FA-A140-675476528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rma.kurtagic/Desktop/Mjese&#269;ni/Mjese&#269;ni%20novi%20Pravilnik/septembar%202018%20sa%20novim%20obrasci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ktobar%202018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  <sheetName val="Sheet5"/>
      <sheetName val="Ž_br osiguranja"/>
      <sheetName val="NŽ_br osiguranja"/>
    </sheetNames>
    <sheetDataSet>
      <sheetData sheetId="0">
        <row r="69">
          <cell r="B69">
            <v>10</v>
          </cell>
          <cell r="D69">
            <v>27982366.108072948</v>
          </cell>
        </row>
        <row r="70">
          <cell r="B70">
            <v>20</v>
          </cell>
          <cell r="D70">
            <v>9317019.6699999999</v>
          </cell>
        </row>
        <row r="71">
          <cell r="B71">
            <v>1</v>
          </cell>
          <cell r="D71">
            <v>8243849.5700000068</v>
          </cell>
        </row>
        <row r="72">
          <cell r="B72">
            <v>9</v>
          </cell>
          <cell r="D72">
            <v>5058787.8677064236</v>
          </cell>
        </row>
        <row r="73">
          <cell r="B73">
            <v>3</v>
          </cell>
          <cell r="D73">
            <v>4833865.8254128434</v>
          </cell>
        </row>
        <row r="74">
          <cell r="B74">
            <v>8</v>
          </cell>
          <cell r="D74">
            <v>2405530.6036697249</v>
          </cell>
        </row>
        <row r="75">
          <cell r="B75" t="str">
            <v>Ostalo (manje od 3%)/
Others (less than 3%)</v>
          </cell>
          <cell r="D75">
            <v>7014269.6106889946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50">
          <cell r="G50">
            <v>10</v>
          </cell>
          <cell r="H50">
            <v>31209253.148348141</v>
          </cell>
          <cell r="I50">
            <v>0.4325433880495998</v>
          </cell>
        </row>
        <row r="51">
          <cell r="G51">
            <v>20</v>
          </cell>
          <cell r="H51">
            <v>10490601.511299957</v>
          </cell>
          <cell r="I51">
            <v>0.14539406947058281</v>
          </cell>
        </row>
        <row r="52">
          <cell r="G52">
            <v>1</v>
          </cell>
          <cell r="H52">
            <v>9272273.8600000069</v>
          </cell>
          <cell r="I52">
            <v>0.12850870641678339</v>
          </cell>
        </row>
        <row r="53">
          <cell r="G53">
            <v>9</v>
          </cell>
          <cell r="H53">
            <v>5466773.6337614702</v>
          </cell>
          <cell r="I53">
            <v>7.5766529176702332E-2</v>
          </cell>
        </row>
        <row r="54">
          <cell r="G54">
            <v>3</v>
          </cell>
          <cell r="H54">
            <v>5280477.1822018344</v>
          </cell>
          <cell r="I54">
            <v>7.3184561003475215E-2</v>
          </cell>
        </row>
        <row r="55">
          <cell r="G55">
            <v>8</v>
          </cell>
          <cell r="H55">
            <v>2640314.2670642198</v>
          </cell>
          <cell r="I55">
            <v>3.6593329329705555E-2</v>
          </cell>
        </row>
        <row r="56">
          <cell r="G56" t="str">
            <v>Ostalo (manje od 3%)/
Others (less than 3%)</v>
          </cell>
          <cell r="H56">
            <v>7793190.9647550285</v>
          </cell>
          <cell r="I56">
            <v>0.10800941655315086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workbookViewId="0">
      <selection activeCell="A13" sqref="A13"/>
    </sheetView>
  </sheetViews>
  <sheetFormatPr defaultRowHeight="15" x14ac:dyDescent="0.25"/>
  <cols>
    <col min="1" max="1" width="100" style="32" customWidth="1"/>
  </cols>
  <sheetData>
    <row r="7" spans="1:1" ht="15.75" customHeight="1" x14ac:dyDescent="0.25">
      <c r="A7" s="36" t="s">
        <v>15</v>
      </c>
    </row>
    <row r="8" spans="1:1" ht="15.75" customHeight="1" x14ac:dyDescent="0.25">
      <c r="A8" s="37"/>
    </row>
    <row r="9" spans="1:1" ht="15.75" customHeight="1" x14ac:dyDescent="0.25">
      <c r="A9" s="36" t="s">
        <v>16</v>
      </c>
    </row>
    <row r="10" spans="1:1" ht="15.75" customHeight="1" x14ac:dyDescent="0.25"/>
    <row r="11" spans="1:1" ht="15.75" customHeight="1" x14ac:dyDescent="0.25"/>
    <row r="12" spans="1:1" x14ac:dyDescent="0.25">
      <c r="A12" s="33" t="s">
        <v>61</v>
      </c>
    </row>
    <row r="13" spans="1:1" x14ac:dyDescent="0.25">
      <c r="A13" s="33" t="s">
        <v>73</v>
      </c>
    </row>
    <row r="14" spans="1:1" x14ac:dyDescent="0.25">
      <c r="A14" s="34"/>
    </row>
    <row r="15" spans="1:1" x14ac:dyDescent="0.25">
      <c r="A15" s="34"/>
    </row>
    <row r="16" spans="1:1" x14ac:dyDescent="0.25">
      <c r="A16" s="35" t="s">
        <v>62</v>
      </c>
    </row>
    <row r="17" spans="1:1" x14ac:dyDescent="0.25">
      <c r="A17" s="35" t="s">
        <v>70</v>
      </c>
    </row>
    <row r="22" spans="1:1" x14ac:dyDescent="0.25">
      <c r="A22" s="31" t="s">
        <v>71</v>
      </c>
    </row>
    <row r="23" spans="1:1" x14ac:dyDescent="0.25">
      <c r="A23" s="39" t="s">
        <v>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11" sqref="A11"/>
    </sheetView>
  </sheetViews>
  <sheetFormatPr defaultColWidth="9.140625" defaultRowHeight="12.75" x14ac:dyDescent="0.2"/>
  <cols>
    <col min="1" max="1" width="79.85546875" style="8" customWidth="1"/>
    <col min="2" max="16384" width="9.140625" style="8"/>
  </cols>
  <sheetData>
    <row r="2" spans="1:1" ht="15" x14ac:dyDescent="0.2">
      <c r="A2" s="38" t="s">
        <v>56</v>
      </c>
    </row>
    <row r="5" spans="1:1" s="9" customFormat="1" x14ac:dyDescent="0.2">
      <c r="A5" s="60" t="s">
        <v>74</v>
      </c>
    </row>
    <row r="6" spans="1:1" s="10" customFormat="1" x14ac:dyDescent="0.2">
      <c r="A6" s="61" t="s">
        <v>75</v>
      </c>
    </row>
    <row r="7" spans="1:1" s="9" customFormat="1" x14ac:dyDescent="0.2">
      <c r="A7" s="2" t="s">
        <v>19</v>
      </c>
    </row>
    <row r="8" spans="1:1" s="10" customFormat="1" x14ac:dyDescent="0.2">
      <c r="A8" s="11" t="s">
        <v>17</v>
      </c>
    </row>
    <row r="9" spans="1:1" s="9" customFormat="1" x14ac:dyDescent="0.2">
      <c r="A9" s="43" t="s">
        <v>76</v>
      </c>
    </row>
    <row r="10" spans="1:1" s="10" customFormat="1" x14ac:dyDescent="0.2">
      <c r="A10" s="43" t="s">
        <v>77</v>
      </c>
    </row>
    <row r="58" spans="1:1" x14ac:dyDescent="0.2">
      <c r="A58" s="12"/>
    </row>
    <row r="59" spans="1:1" x14ac:dyDescent="0.2">
      <c r="A59" s="13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7" location="'Tabela 1'!A1" display="Grafik 1: Učešće vrsta osiguranja u ukupnoj  BFP" xr:uid="{00000000-0004-0000-0100-000002000000}"/>
    <hyperlink ref="A8" location="'Tabela 1'!A1" display="Chart 1: Share of classes of insurance in total GWP" xr:uid="{00000000-0004-0000-0100-000003000000}"/>
    <hyperlink ref="A9" location="'Tabela 2'!A1" display="Tablela 2: Bruto fakturisana premija za period od 1. januara do 30. septembra 2018." xr:uid="{00000000-0004-0000-0100-000004000000}"/>
    <hyperlink ref="A10" location="'Tabela 2'!A1" display="Table 2: Gross Written Premium for the period 1 January - 30 September 2018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88"/>
  <sheetViews>
    <sheetView showGridLines="0" zoomScaleNormal="100" workbookViewId="0">
      <selection activeCell="J13" sqref="J13"/>
    </sheetView>
  </sheetViews>
  <sheetFormatPr defaultColWidth="9.140625" defaultRowHeight="11.25" x14ac:dyDescent="0.2"/>
  <cols>
    <col min="1" max="1" width="5" style="3" customWidth="1"/>
    <col min="2" max="2" width="37.42578125" style="3" customWidth="1"/>
    <col min="3" max="3" width="13.42578125" style="3" bestFit="1" customWidth="1"/>
    <col min="4" max="4" width="22.140625" style="3" bestFit="1" customWidth="1"/>
    <col min="5" max="5" width="14.85546875" style="3" bestFit="1" customWidth="1"/>
    <col min="6" max="6" width="7" style="3" bestFit="1" customWidth="1"/>
    <col min="7" max="7" width="10.28515625" style="3" customWidth="1"/>
    <col min="8" max="10" width="9.140625" style="3"/>
    <col min="11" max="11" width="7.5703125" style="3" bestFit="1" customWidth="1"/>
    <col min="12" max="12" width="13.7109375" style="3" bestFit="1" customWidth="1"/>
    <col min="13" max="16384" width="9.140625" style="3"/>
  </cols>
  <sheetData>
    <row r="2" spans="1:14" s="24" customFormat="1" ht="15" x14ac:dyDescent="0.25">
      <c r="A2" s="70" t="s">
        <v>78</v>
      </c>
      <c r="B2" s="70"/>
      <c r="C2" s="70"/>
      <c r="D2" s="70"/>
      <c r="E2" s="26"/>
      <c r="F2" s="26"/>
      <c r="G2" s="26"/>
    </row>
    <row r="3" spans="1:14" s="25" customFormat="1" ht="14.25" x14ac:dyDescent="0.2">
      <c r="A3" s="73" t="s">
        <v>79</v>
      </c>
      <c r="B3" s="73"/>
      <c r="C3" s="73"/>
      <c r="D3" s="73"/>
      <c r="E3" s="27"/>
      <c r="F3" s="27"/>
      <c r="G3" s="27"/>
    </row>
    <row r="5" spans="1:14" s="17" customFormat="1" ht="21" customHeight="1" x14ac:dyDescent="0.2">
      <c r="A5" s="69" t="s">
        <v>20</v>
      </c>
      <c r="B5" s="69" t="s">
        <v>67</v>
      </c>
      <c r="C5" s="91" t="s">
        <v>69</v>
      </c>
      <c r="D5" s="91"/>
      <c r="E5" s="92" t="s">
        <v>54</v>
      </c>
      <c r="F5" s="92"/>
      <c r="G5" s="92"/>
    </row>
    <row r="6" spans="1:14" s="16" customFormat="1" ht="23.25" customHeight="1" x14ac:dyDescent="0.25">
      <c r="A6" s="69"/>
      <c r="B6" s="69"/>
      <c r="C6" s="66" t="s">
        <v>21</v>
      </c>
      <c r="D6" s="66" t="s">
        <v>68</v>
      </c>
      <c r="E6" s="66" t="s">
        <v>63</v>
      </c>
      <c r="F6" s="65" t="s">
        <v>66</v>
      </c>
      <c r="G6" s="65"/>
    </row>
    <row r="7" spans="1:14" ht="33" customHeight="1" x14ac:dyDescent="0.2">
      <c r="A7" s="69"/>
      <c r="B7" s="69"/>
      <c r="C7" s="66"/>
      <c r="D7" s="66"/>
      <c r="E7" s="66"/>
      <c r="F7" s="64" t="s">
        <v>65</v>
      </c>
      <c r="G7" s="64" t="s">
        <v>64</v>
      </c>
      <c r="K7" s="18"/>
      <c r="L7" s="19"/>
      <c r="M7" s="19"/>
      <c r="N7" s="19"/>
    </row>
    <row r="8" spans="1:14" s="5" customFormat="1" ht="22.5" x14ac:dyDescent="0.2">
      <c r="A8" s="93">
        <v>1</v>
      </c>
      <c r="B8" s="53" t="s">
        <v>22</v>
      </c>
      <c r="C8" s="54">
        <v>35861</v>
      </c>
      <c r="D8" s="54">
        <v>9272273.8600000069</v>
      </c>
      <c r="E8" s="55">
        <v>10169</v>
      </c>
      <c r="F8" s="54">
        <v>9389</v>
      </c>
      <c r="G8" s="54">
        <v>6083874.3000000026</v>
      </c>
      <c r="K8" s="1"/>
      <c r="L8" s="4"/>
      <c r="M8" s="4"/>
      <c r="N8" s="4"/>
    </row>
    <row r="9" spans="1:14" s="5" customFormat="1" ht="22.5" x14ac:dyDescent="0.2">
      <c r="A9" s="93">
        <v>2</v>
      </c>
      <c r="B9" s="53" t="s">
        <v>23</v>
      </c>
      <c r="C9" s="54">
        <v>27298</v>
      </c>
      <c r="D9" s="54">
        <v>2044332.419999999</v>
      </c>
      <c r="E9" s="55">
        <v>11734</v>
      </c>
      <c r="F9" s="54">
        <v>10716</v>
      </c>
      <c r="G9" s="54">
        <v>1127929.2100000032</v>
      </c>
    </row>
    <row r="10" spans="1:14" s="5" customFormat="1" ht="22.5" x14ac:dyDescent="0.2">
      <c r="A10" s="93">
        <v>3</v>
      </c>
      <c r="B10" s="53" t="s">
        <v>24</v>
      </c>
      <c r="C10" s="54">
        <v>13518</v>
      </c>
      <c r="D10" s="54">
        <v>5280477.1822018344</v>
      </c>
      <c r="E10" s="55">
        <v>3310</v>
      </c>
      <c r="F10" s="54">
        <v>2862</v>
      </c>
      <c r="G10" s="54">
        <v>2972781.5400000014</v>
      </c>
    </row>
    <row r="11" spans="1:14" s="5" customFormat="1" ht="22.5" x14ac:dyDescent="0.2">
      <c r="A11" s="93">
        <v>4</v>
      </c>
      <c r="B11" s="53" t="s">
        <v>25</v>
      </c>
      <c r="C11" s="54">
        <v>1</v>
      </c>
      <c r="D11" s="54">
        <v>138975.5596330275</v>
      </c>
      <c r="E11" s="55">
        <v>1</v>
      </c>
      <c r="F11" s="54">
        <v>1</v>
      </c>
      <c r="G11" s="54">
        <v>0</v>
      </c>
    </row>
    <row r="12" spans="1:14" s="5" customFormat="1" ht="22.5" x14ac:dyDescent="0.2">
      <c r="A12" s="93">
        <v>5</v>
      </c>
      <c r="B12" s="53" t="s">
        <v>26</v>
      </c>
      <c r="C12" s="54">
        <v>8</v>
      </c>
      <c r="D12" s="54">
        <v>211052.41816513761</v>
      </c>
      <c r="E12" s="55">
        <v>5</v>
      </c>
      <c r="F12" s="56">
        <v>4</v>
      </c>
      <c r="G12" s="56">
        <v>453931.92</v>
      </c>
    </row>
    <row r="13" spans="1:14" s="5" customFormat="1" ht="22.5" x14ac:dyDescent="0.2">
      <c r="A13" s="93">
        <v>6</v>
      </c>
      <c r="B13" s="53" t="s">
        <v>27</v>
      </c>
      <c r="C13" s="54">
        <v>53</v>
      </c>
      <c r="D13" s="54">
        <v>161986.95440366972</v>
      </c>
      <c r="E13" s="55">
        <v>2</v>
      </c>
      <c r="F13" s="54">
        <v>1</v>
      </c>
      <c r="G13" s="54">
        <v>151848.31</v>
      </c>
    </row>
    <row r="14" spans="1:14" s="5" customFormat="1" ht="22.5" customHeight="1" x14ac:dyDescent="0.2">
      <c r="A14" s="93">
        <v>7</v>
      </c>
      <c r="B14" s="53" t="s">
        <v>28</v>
      </c>
      <c r="C14" s="54">
        <v>230</v>
      </c>
      <c r="D14" s="54">
        <v>371990.57201834867</v>
      </c>
      <c r="E14" s="55">
        <v>98</v>
      </c>
      <c r="F14" s="54">
        <v>89</v>
      </c>
      <c r="G14" s="54">
        <v>24468.29</v>
      </c>
    </row>
    <row r="15" spans="1:14" s="5" customFormat="1" ht="45" x14ac:dyDescent="0.2">
      <c r="A15" s="93">
        <v>8</v>
      </c>
      <c r="B15" s="53" t="s">
        <v>29</v>
      </c>
      <c r="C15" s="54">
        <v>10229</v>
      </c>
      <c r="D15" s="54">
        <v>2640314.2670642198</v>
      </c>
      <c r="E15" s="55">
        <v>310</v>
      </c>
      <c r="F15" s="54">
        <v>251</v>
      </c>
      <c r="G15" s="54">
        <v>5939009.6699999981</v>
      </c>
    </row>
    <row r="16" spans="1:14" s="5" customFormat="1" ht="22.5" x14ac:dyDescent="0.2">
      <c r="A16" s="93">
        <v>9</v>
      </c>
      <c r="B16" s="53" t="s">
        <v>30</v>
      </c>
      <c r="C16" s="54">
        <v>14320</v>
      </c>
      <c r="D16" s="54">
        <v>5466773.6337614702</v>
      </c>
      <c r="E16" s="55">
        <v>1859</v>
      </c>
      <c r="F16" s="54">
        <v>1572</v>
      </c>
      <c r="G16" s="54">
        <v>1435836.1099999996</v>
      </c>
    </row>
    <row r="17" spans="1:7" s="5" customFormat="1" ht="33.75" x14ac:dyDescent="0.2">
      <c r="A17" s="93">
        <v>10</v>
      </c>
      <c r="B17" s="53" t="s">
        <v>31</v>
      </c>
      <c r="C17" s="54">
        <v>293697</v>
      </c>
      <c r="D17" s="54">
        <v>31209253.148348141</v>
      </c>
      <c r="E17" s="55">
        <v>11850</v>
      </c>
      <c r="F17" s="54">
        <v>10222</v>
      </c>
      <c r="G17" s="54">
        <v>10793945.270000001</v>
      </c>
    </row>
    <row r="18" spans="1:7" s="5" customFormat="1" ht="33.75" x14ac:dyDescent="0.2">
      <c r="A18" s="93">
        <v>11</v>
      </c>
      <c r="B18" s="53" t="s">
        <v>32</v>
      </c>
      <c r="C18" s="54">
        <v>24</v>
      </c>
      <c r="D18" s="54">
        <v>541458.78935779817</v>
      </c>
      <c r="E18" s="55">
        <v>225</v>
      </c>
      <c r="F18" s="54">
        <v>224</v>
      </c>
      <c r="G18" s="54">
        <v>26882.83</v>
      </c>
    </row>
    <row r="19" spans="1:7" s="5" customFormat="1" ht="33.75" x14ac:dyDescent="0.2">
      <c r="A19" s="93">
        <v>12</v>
      </c>
      <c r="B19" s="53" t="s">
        <v>33</v>
      </c>
      <c r="C19" s="54">
        <v>2411</v>
      </c>
      <c r="D19" s="54">
        <v>239332.28633027518</v>
      </c>
      <c r="E19" s="55">
        <v>40</v>
      </c>
      <c r="F19" s="54">
        <v>35</v>
      </c>
      <c r="G19" s="54">
        <v>19508.530000000002</v>
      </c>
    </row>
    <row r="20" spans="1:7" s="5" customFormat="1" ht="22.5" customHeight="1" x14ac:dyDescent="0.2">
      <c r="A20" s="93">
        <v>13</v>
      </c>
      <c r="B20" s="53" t="s">
        <v>34</v>
      </c>
      <c r="C20" s="54">
        <v>2066</v>
      </c>
      <c r="D20" s="54">
        <v>1407582.2120183487</v>
      </c>
      <c r="E20" s="55">
        <v>660</v>
      </c>
      <c r="F20" s="54">
        <v>555</v>
      </c>
      <c r="G20" s="54">
        <v>112388.69</v>
      </c>
    </row>
    <row r="21" spans="1:7" s="5" customFormat="1" ht="22.5" customHeight="1" x14ac:dyDescent="0.2">
      <c r="A21" s="93">
        <v>14</v>
      </c>
      <c r="B21" s="53" t="s">
        <v>35</v>
      </c>
      <c r="C21" s="54">
        <v>249</v>
      </c>
      <c r="D21" s="54">
        <v>420710.94798165135</v>
      </c>
      <c r="E21" s="55">
        <v>100</v>
      </c>
      <c r="F21" s="54">
        <v>98</v>
      </c>
      <c r="G21" s="54">
        <v>347580.84</v>
      </c>
    </row>
    <row r="22" spans="1:7" s="5" customFormat="1" ht="22.5" x14ac:dyDescent="0.2">
      <c r="A22" s="93">
        <v>15</v>
      </c>
      <c r="B22" s="53" t="s">
        <v>36</v>
      </c>
      <c r="C22" s="54">
        <v>112</v>
      </c>
      <c r="D22" s="54">
        <v>53321.201834862382</v>
      </c>
      <c r="E22" s="55">
        <v>7</v>
      </c>
      <c r="F22" s="54">
        <v>7</v>
      </c>
      <c r="G22" s="54">
        <v>4370.46</v>
      </c>
    </row>
    <row r="23" spans="1:7" s="5" customFormat="1" ht="22.5" x14ac:dyDescent="0.2">
      <c r="A23" s="93">
        <v>16</v>
      </c>
      <c r="B23" s="53" t="s">
        <v>37</v>
      </c>
      <c r="C23" s="54">
        <v>586</v>
      </c>
      <c r="D23" s="54">
        <v>181117.54229357795</v>
      </c>
      <c r="E23" s="55">
        <v>20</v>
      </c>
      <c r="F23" s="54">
        <v>18</v>
      </c>
      <c r="G23" s="54">
        <v>2069</v>
      </c>
    </row>
    <row r="24" spans="1:7" s="5" customFormat="1" ht="22.5" customHeight="1" x14ac:dyDescent="0.2">
      <c r="A24" s="93">
        <v>17</v>
      </c>
      <c r="B24" s="53" t="s">
        <v>38</v>
      </c>
      <c r="C24" s="54">
        <v>2571</v>
      </c>
      <c r="D24" s="54">
        <v>8158.5796330275152</v>
      </c>
      <c r="E24" s="55">
        <v>0</v>
      </c>
      <c r="F24" s="54">
        <v>0</v>
      </c>
      <c r="G24" s="54">
        <v>0</v>
      </c>
    </row>
    <row r="25" spans="1:7" s="5" customFormat="1" ht="22.5" x14ac:dyDescent="0.2">
      <c r="A25" s="93">
        <v>18</v>
      </c>
      <c r="B25" s="53" t="s">
        <v>39</v>
      </c>
      <c r="C25" s="54">
        <v>42991</v>
      </c>
      <c r="D25" s="54">
        <v>719766.98238532757</v>
      </c>
      <c r="E25" s="55">
        <v>1999</v>
      </c>
      <c r="F25" s="54">
        <v>1732</v>
      </c>
      <c r="G25" s="54">
        <v>271989.4900000004</v>
      </c>
    </row>
    <row r="26" spans="1:7" s="5" customFormat="1" ht="22.5" x14ac:dyDescent="0.2">
      <c r="A26" s="93">
        <v>19</v>
      </c>
      <c r="B26" s="53" t="s">
        <v>40</v>
      </c>
      <c r="C26" s="54">
        <v>10150</v>
      </c>
      <c r="D26" s="54">
        <v>56419.11</v>
      </c>
      <c r="E26" s="55">
        <v>299</v>
      </c>
      <c r="F26" s="54">
        <v>299</v>
      </c>
      <c r="G26" s="54">
        <v>20031.57</v>
      </c>
    </row>
    <row r="27" spans="1:7" s="5" customFormat="1" ht="22.5" x14ac:dyDescent="0.2">
      <c r="A27" s="93">
        <v>20</v>
      </c>
      <c r="B27" s="53" t="s">
        <v>41</v>
      </c>
      <c r="C27" s="54">
        <v>51049</v>
      </c>
      <c r="D27" s="54">
        <v>10490601.511299957</v>
      </c>
      <c r="E27" s="55">
        <v>1772</v>
      </c>
      <c r="F27" s="54">
        <v>1500</v>
      </c>
      <c r="G27" s="54">
        <v>3795139.5700000003</v>
      </c>
    </row>
    <row r="28" spans="1:7" s="5" customFormat="1" ht="22.5" x14ac:dyDescent="0.2">
      <c r="A28" s="93">
        <v>21</v>
      </c>
      <c r="B28" s="53" t="s">
        <v>42</v>
      </c>
      <c r="C28" s="54">
        <v>72</v>
      </c>
      <c r="D28" s="54">
        <v>48013.79</v>
      </c>
      <c r="E28" s="55">
        <v>35</v>
      </c>
      <c r="F28" s="54">
        <v>34</v>
      </c>
      <c r="G28" s="54">
        <v>22188.250000000007</v>
      </c>
    </row>
    <row r="29" spans="1:7" s="5" customFormat="1" ht="45" x14ac:dyDescent="0.2">
      <c r="A29" s="93">
        <v>22</v>
      </c>
      <c r="B29" s="53" t="s">
        <v>43</v>
      </c>
      <c r="C29" s="54">
        <v>46703</v>
      </c>
      <c r="D29" s="54">
        <v>1185971.5986999765</v>
      </c>
      <c r="E29" s="55">
        <v>648</v>
      </c>
      <c r="F29" s="54">
        <v>634</v>
      </c>
      <c r="G29" s="54">
        <v>444537.29000000004</v>
      </c>
    </row>
    <row r="30" spans="1:7" s="5" customFormat="1" ht="22.5" customHeight="1" x14ac:dyDescent="0.2">
      <c r="A30" s="93">
        <v>23</v>
      </c>
      <c r="B30" s="53" t="s">
        <v>44</v>
      </c>
      <c r="C30" s="54">
        <v>11</v>
      </c>
      <c r="D30" s="54">
        <v>3000</v>
      </c>
      <c r="E30" s="55">
        <v>0</v>
      </c>
      <c r="F30" s="54">
        <v>0</v>
      </c>
      <c r="G30" s="54">
        <v>0</v>
      </c>
    </row>
    <row r="31" spans="1:7" s="20" customFormat="1" ht="24.6" customHeight="1" x14ac:dyDescent="0.25">
      <c r="A31" s="94"/>
      <c r="B31" s="57" t="s">
        <v>46</v>
      </c>
      <c r="C31" s="58">
        <f>SUM(C8:C26)</f>
        <v>456375</v>
      </c>
      <c r="D31" s="58">
        <f t="shared" ref="D31:G31" si="0">SUM(D8:D26)</f>
        <v>60425297.667430721</v>
      </c>
      <c r="E31" s="58">
        <f>SUM(E8:E26)</f>
        <v>42688</v>
      </c>
      <c r="F31" s="58">
        <f t="shared" si="0"/>
        <v>38075</v>
      </c>
      <c r="G31" s="58">
        <f t="shared" si="0"/>
        <v>29788446.030000009</v>
      </c>
    </row>
    <row r="32" spans="1:7" s="20" customFormat="1" ht="24.6" customHeight="1" x14ac:dyDescent="0.25">
      <c r="A32" s="94"/>
      <c r="B32" s="57" t="s">
        <v>47</v>
      </c>
      <c r="C32" s="58">
        <f>SUM(C27:C30)</f>
        <v>97835</v>
      </c>
      <c r="D32" s="58">
        <f>SUM(D27:D30)</f>
        <v>11727586.899999931</v>
      </c>
      <c r="E32" s="58">
        <f t="shared" ref="E32:F32" si="1">SUM(E27:E30)</f>
        <v>2455</v>
      </c>
      <c r="F32" s="58">
        <f t="shared" si="1"/>
        <v>2168</v>
      </c>
      <c r="G32" s="58">
        <f>SUM(G27:G30)</f>
        <v>4261865.1100000003</v>
      </c>
    </row>
    <row r="33" spans="1:7" s="20" customFormat="1" ht="24.6" customHeight="1" x14ac:dyDescent="0.25">
      <c r="A33" s="94"/>
      <c r="B33" s="95" t="s">
        <v>48</v>
      </c>
      <c r="C33" s="96">
        <f>C31+C32</f>
        <v>554210</v>
      </c>
      <c r="D33" s="96">
        <f t="shared" ref="D33:G33" si="2">D31+D32</f>
        <v>72152884.567430645</v>
      </c>
      <c r="E33" s="96">
        <f t="shared" si="2"/>
        <v>45143</v>
      </c>
      <c r="F33" s="96">
        <f t="shared" si="2"/>
        <v>40243</v>
      </c>
      <c r="G33" s="96">
        <f t="shared" si="2"/>
        <v>34050311.140000008</v>
      </c>
    </row>
    <row r="34" spans="1:7" x14ac:dyDescent="0.2">
      <c r="A34" s="3" t="s">
        <v>13</v>
      </c>
    </row>
    <row r="36" spans="1:7" ht="15" x14ac:dyDescent="0.2">
      <c r="A36" s="72" t="s">
        <v>57</v>
      </c>
      <c r="B36" s="72"/>
      <c r="C36" s="72"/>
    </row>
    <row r="37" spans="1:7" ht="14.25" x14ac:dyDescent="0.2">
      <c r="A37" s="71" t="s">
        <v>17</v>
      </c>
      <c r="B37" s="71"/>
      <c r="C37" s="71"/>
    </row>
    <row r="60" spans="1:4" x14ac:dyDescent="0.2">
      <c r="B60" s="68"/>
      <c r="C60" s="68"/>
      <c r="D60" s="68"/>
    </row>
    <row r="64" spans="1:4" x14ac:dyDescent="0.2">
      <c r="A64" s="3" t="s">
        <v>13</v>
      </c>
    </row>
    <row r="67" spans="1:2" s="8" customFormat="1" ht="12.75" x14ac:dyDescent="0.2">
      <c r="A67" s="67" t="s">
        <v>58</v>
      </c>
      <c r="B67" s="67"/>
    </row>
    <row r="88" spans="2:2" x14ac:dyDescent="0.2">
      <c r="B88" s="6"/>
    </row>
  </sheetData>
  <mergeCells count="14">
    <mergeCell ref="A67:B67"/>
    <mergeCell ref="B60:D60"/>
    <mergeCell ref="A5:A7"/>
    <mergeCell ref="B5:B7"/>
    <mergeCell ref="A2:D2"/>
    <mergeCell ref="A37:C37"/>
    <mergeCell ref="A36:C36"/>
    <mergeCell ref="A3:D3"/>
    <mergeCell ref="F6:G6"/>
    <mergeCell ref="E6:E7"/>
    <mergeCell ref="E5:G5"/>
    <mergeCell ref="C5:D5"/>
    <mergeCell ref="C6:C7"/>
    <mergeCell ref="D6:D7"/>
  </mergeCells>
  <hyperlinks>
    <hyperlink ref="A67:B67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horizontalDpi="4294967294" verticalDpi="4294967294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45"/>
  <sheetViews>
    <sheetView showGridLines="0" tabSelected="1" zoomScaleNormal="100" workbookViewId="0">
      <selection activeCell="P19" sqref="P19"/>
    </sheetView>
  </sheetViews>
  <sheetFormatPr defaultColWidth="9.140625" defaultRowHeight="11.25" x14ac:dyDescent="0.2"/>
  <cols>
    <col min="1" max="1" width="33" style="7" bestFit="1" customWidth="1"/>
    <col min="2" max="2" width="11.7109375" style="7" customWidth="1"/>
    <col min="3" max="3" width="11.28515625" style="7" customWidth="1"/>
    <col min="4" max="4" width="11.7109375" style="7" customWidth="1"/>
    <col min="5" max="5" width="12.5703125" style="7" customWidth="1"/>
    <col min="6" max="11" width="11.7109375" style="7" customWidth="1"/>
    <col min="12" max="12" width="12.140625" style="7" customWidth="1"/>
    <col min="13" max="13" width="11.7109375" style="7" customWidth="1"/>
    <col min="14" max="14" width="9" style="7" customWidth="1"/>
    <col min="15" max="16384" width="9.140625" style="7"/>
  </cols>
  <sheetData>
    <row r="2" spans="1:14" s="22" customFormat="1" ht="15" customHeight="1" x14ac:dyDescent="0.2">
      <c r="A2" s="75" t="s">
        <v>76</v>
      </c>
      <c r="B2" s="75"/>
      <c r="C2" s="75"/>
      <c r="D2" s="75"/>
      <c r="E2" s="75"/>
      <c r="F2" s="75"/>
      <c r="G2" s="28"/>
      <c r="H2" s="28"/>
      <c r="I2" s="28"/>
      <c r="J2" s="28"/>
      <c r="K2" s="28"/>
      <c r="L2" s="28"/>
      <c r="M2" s="28"/>
      <c r="N2" s="28"/>
    </row>
    <row r="3" spans="1:14" s="23" customFormat="1" ht="14.25" customHeight="1" x14ac:dyDescent="0.2">
      <c r="A3" s="76" t="s">
        <v>80</v>
      </c>
      <c r="B3" s="76"/>
      <c r="C3" s="76"/>
      <c r="D3" s="76"/>
      <c r="E3" s="76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">
      <c r="M4" s="74"/>
      <c r="N4" s="74"/>
    </row>
    <row r="5" spans="1:14" s="15" customFormat="1" ht="24" customHeight="1" x14ac:dyDescent="0.2">
      <c r="A5" s="82" t="s">
        <v>53</v>
      </c>
      <c r="B5" s="83" t="s">
        <v>49</v>
      </c>
      <c r="C5" s="83"/>
      <c r="D5" s="83"/>
      <c r="E5" s="83"/>
      <c r="F5" s="83" t="s">
        <v>50</v>
      </c>
      <c r="G5" s="83"/>
      <c r="H5" s="83"/>
      <c r="I5" s="83"/>
      <c r="J5" s="83" t="s">
        <v>51</v>
      </c>
      <c r="K5" s="83"/>
      <c r="L5" s="83"/>
      <c r="M5" s="83"/>
      <c r="N5" s="83"/>
    </row>
    <row r="6" spans="1:14" s="14" customFormat="1" ht="24" x14ac:dyDescent="0.2">
      <c r="A6" s="82"/>
      <c r="B6" s="59" t="s">
        <v>85</v>
      </c>
      <c r="C6" s="59" t="s">
        <v>81</v>
      </c>
      <c r="D6" s="59" t="s">
        <v>83</v>
      </c>
      <c r="E6" s="59" t="s">
        <v>84</v>
      </c>
      <c r="F6" s="59" t="s">
        <v>82</v>
      </c>
      <c r="G6" s="59" t="s">
        <v>86</v>
      </c>
      <c r="H6" s="59" t="s">
        <v>83</v>
      </c>
      <c r="I6" s="59" t="s">
        <v>87</v>
      </c>
      <c r="J6" s="59" t="s">
        <v>88</v>
      </c>
      <c r="K6" s="59" t="s">
        <v>89</v>
      </c>
      <c r="L6" s="59" t="s">
        <v>90</v>
      </c>
      <c r="M6" s="59" t="s">
        <v>91</v>
      </c>
      <c r="N6" s="59" t="s">
        <v>52</v>
      </c>
    </row>
    <row r="7" spans="1:14" ht="14.25" customHeight="1" x14ac:dyDescent="0.2">
      <c r="A7" s="84" t="s">
        <v>0</v>
      </c>
      <c r="B7" s="80">
        <v>24670165.850000001</v>
      </c>
      <c r="C7" s="79">
        <v>25738221.937430721</v>
      </c>
      <c r="D7" s="45">
        <f>B7/$B$18</f>
        <v>0.43682622699982371</v>
      </c>
      <c r="E7" s="45">
        <f>C7/$C$18</f>
        <v>0.42595109881111343</v>
      </c>
      <c r="F7" s="46"/>
      <c r="G7" s="47"/>
      <c r="H7" s="47"/>
      <c r="I7" s="47"/>
      <c r="J7" s="44">
        <f>B7</f>
        <v>24670165.850000001</v>
      </c>
      <c r="K7" s="80">
        <f>C7</f>
        <v>25738221.937430721</v>
      </c>
      <c r="L7" s="45">
        <f>J7/$J$18</f>
        <v>0.36510173201376112</v>
      </c>
      <c r="M7" s="45">
        <f>K7/$K$18</f>
        <v>0.35671785115364313</v>
      </c>
      <c r="N7" s="85">
        <f>K7/J7*100</f>
        <v>104.32934295587933</v>
      </c>
    </row>
    <row r="8" spans="1:14" ht="14.25" customHeight="1" x14ac:dyDescent="0.2">
      <c r="A8" s="84" t="s">
        <v>1</v>
      </c>
      <c r="B8" s="80">
        <v>10496818.720000001</v>
      </c>
      <c r="C8" s="79">
        <v>10889657.32</v>
      </c>
      <c r="D8" s="45">
        <f>B8/$B$18</f>
        <v>0.18586359511477379</v>
      </c>
      <c r="E8" s="45">
        <f>C8/$C$18</f>
        <v>0.18021685850741839</v>
      </c>
      <c r="F8" s="46"/>
      <c r="G8" s="47"/>
      <c r="H8" s="47"/>
      <c r="I8" s="47"/>
      <c r="J8" s="44">
        <f t="shared" ref="J8:J11" si="0">B8</f>
        <v>10496818.720000001</v>
      </c>
      <c r="K8" s="80">
        <f>C8</f>
        <v>10889657.32</v>
      </c>
      <c r="L8" s="45">
        <f t="shared" ref="L8:L17" si="1">J8/$J$18</f>
        <v>0.15534580183239713</v>
      </c>
      <c r="M8" s="45">
        <f>K8/$K$18</f>
        <v>0.15092476739198205</v>
      </c>
      <c r="N8" s="85">
        <f t="shared" ref="N8:N17" si="2">K8/J8*100</f>
        <v>103.74245388511387</v>
      </c>
    </row>
    <row r="9" spans="1:14" ht="14.25" customHeight="1" x14ac:dyDescent="0.2">
      <c r="A9" s="84" t="s">
        <v>2</v>
      </c>
      <c r="B9" s="80">
        <v>3454642.99</v>
      </c>
      <c r="C9" s="79">
        <v>4759725.97</v>
      </c>
      <c r="D9" s="45">
        <f t="shared" ref="D9:D10" si="3">B9/$B$18</f>
        <v>6.1170187185956425E-2</v>
      </c>
      <c r="E9" s="45">
        <f t="shared" ref="E9:E11" si="4">C9/$C$18</f>
        <v>7.8770418247612467E-2</v>
      </c>
      <c r="F9" s="46"/>
      <c r="G9" s="47"/>
      <c r="H9" s="47"/>
      <c r="I9" s="47"/>
      <c r="J9" s="44">
        <f t="shared" si="0"/>
        <v>3454642.99</v>
      </c>
      <c r="K9" s="80">
        <f t="shared" ref="K9:K10" si="5">C9</f>
        <v>4759725.97</v>
      </c>
      <c r="L9" s="45">
        <f t="shared" si="1"/>
        <v>5.1126374537048297E-2</v>
      </c>
      <c r="M9" s="45">
        <f t="shared" ref="M9:M18" si="6">K9/$K$18</f>
        <v>6.5967230534654323E-2</v>
      </c>
      <c r="N9" s="85">
        <f t="shared" si="2"/>
        <v>137.77765122988873</v>
      </c>
    </row>
    <row r="10" spans="1:14" ht="14.25" customHeight="1" x14ac:dyDescent="0.2">
      <c r="A10" s="84" t="s">
        <v>3</v>
      </c>
      <c r="B10" s="80">
        <v>8316404.2800000003</v>
      </c>
      <c r="C10" s="79">
        <v>9433520.1300000008</v>
      </c>
      <c r="D10" s="45">
        <f t="shared" si="3"/>
        <v>0.14725573901391448</v>
      </c>
      <c r="E10" s="45">
        <f t="shared" si="4"/>
        <v>0.15611872004206404</v>
      </c>
      <c r="F10" s="46"/>
      <c r="G10" s="47"/>
      <c r="H10" s="47"/>
      <c r="I10" s="47"/>
      <c r="J10" s="44">
        <f t="shared" si="0"/>
        <v>8316404.2800000003</v>
      </c>
      <c r="K10" s="80">
        <f t="shared" si="5"/>
        <v>9433520.1300000008</v>
      </c>
      <c r="L10" s="45">
        <f t="shared" si="1"/>
        <v>0.12307714610498477</v>
      </c>
      <c r="M10" s="45">
        <f>K10/$K$18</f>
        <v>0.13074349260678389</v>
      </c>
      <c r="N10" s="85">
        <f t="shared" si="2"/>
        <v>113.43267850369583</v>
      </c>
    </row>
    <row r="11" spans="1:14" ht="12" x14ac:dyDescent="0.2">
      <c r="A11" s="84" t="s">
        <v>4</v>
      </c>
      <c r="B11" s="80">
        <v>9537894.5700000003</v>
      </c>
      <c r="C11" s="79">
        <v>9604172.3099999987</v>
      </c>
      <c r="D11" s="45">
        <f>B11/$B$18</f>
        <v>0.16888425168553156</v>
      </c>
      <c r="E11" s="45">
        <f t="shared" si="4"/>
        <v>0.15894290439179179</v>
      </c>
      <c r="F11" s="46"/>
      <c r="G11" s="47"/>
      <c r="H11" s="48"/>
      <c r="I11" s="48"/>
      <c r="J11" s="44">
        <f t="shared" si="0"/>
        <v>9537894.5700000003</v>
      </c>
      <c r="K11" s="80">
        <f>C11</f>
        <v>9604172.3099999987</v>
      </c>
      <c r="L11" s="45">
        <f t="shared" si="1"/>
        <v>0.14115437441502435</v>
      </c>
      <c r="M11" s="45">
        <f t="shared" si="6"/>
        <v>0.13310863962790562</v>
      </c>
      <c r="N11" s="85">
        <f t="shared" si="2"/>
        <v>100.69488857853877</v>
      </c>
    </row>
    <row r="12" spans="1:14" ht="14.45" customHeight="1" x14ac:dyDescent="0.2">
      <c r="A12" s="86" t="s">
        <v>10</v>
      </c>
      <c r="B12" s="49"/>
      <c r="C12" s="49"/>
      <c r="D12" s="49"/>
      <c r="E12" s="49"/>
      <c r="F12" s="81">
        <v>1185123.01</v>
      </c>
      <c r="G12" s="81">
        <v>1698612.6600000001</v>
      </c>
      <c r="H12" s="51">
        <f>F12/$F$18</f>
        <v>0.10681849649648985</v>
      </c>
      <c r="I12" s="51">
        <f>G12/$G$18</f>
        <v>0.14483905977281739</v>
      </c>
      <c r="J12" s="50">
        <f>F12</f>
        <v>1185123.01</v>
      </c>
      <c r="K12" s="80">
        <f>G12</f>
        <v>1698612.6600000001</v>
      </c>
      <c r="L12" s="45">
        <f t="shared" si="1"/>
        <v>1.7539017217444521E-2</v>
      </c>
      <c r="M12" s="45">
        <f t="shared" si="6"/>
        <v>2.3541853803676523E-2</v>
      </c>
      <c r="N12" s="85">
        <f t="shared" si="2"/>
        <v>143.32796221718792</v>
      </c>
    </row>
    <row r="13" spans="1:14" ht="14.25" customHeight="1" x14ac:dyDescent="0.2">
      <c r="A13" s="86" t="s">
        <v>5</v>
      </c>
      <c r="B13" s="49"/>
      <c r="C13" s="49"/>
      <c r="D13" s="49"/>
      <c r="E13" s="49"/>
      <c r="F13" s="81">
        <v>2984785.78</v>
      </c>
      <c r="G13" s="81">
        <v>3366246.8300000075</v>
      </c>
      <c r="H13" s="51">
        <f>F13/$F$18</f>
        <v>0.26902720366867461</v>
      </c>
      <c r="I13" s="51">
        <f t="shared" ref="I13:I15" si="7">G13/$G$18</f>
        <v>0.28703661364470701</v>
      </c>
      <c r="J13" s="50">
        <f t="shared" ref="J13:J17" si="8">F13</f>
        <v>2984785.78</v>
      </c>
      <c r="K13" s="80">
        <f t="shared" ref="K13:K17" si="9">G13</f>
        <v>3366246.8300000075</v>
      </c>
      <c r="L13" s="45">
        <f t="shared" si="1"/>
        <v>4.4172806319745302E-2</v>
      </c>
      <c r="M13" s="45">
        <f>K13/$K$18</f>
        <v>4.6654362471871429E-2</v>
      </c>
      <c r="N13" s="85">
        <f t="shared" si="2"/>
        <v>112.78018183268105</v>
      </c>
    </row>
    <row r="14" spans="1:14" ht="14.25" customHeight="1" x14ac:dyDescent="0.2">
      <c r="A14" s="86" t="s">
        <v>6</v>
      </c>
      <c r="B14" s="49"/>
      <c r="C14" s="49"/>
      <c r="D14" s="49"/>
      <c r="E14" s="49"/>
      <c r="F14" s="81">
        <v>99391.4</v>
      </c>
      <c r="G14" s="49"/>
      <c r="H14" s="51">
        <f t="shared" ref="H14:H17" si="10">F14/$F$18</f>
        <v>8.9584286382906522E-3</v>
      </c>
      <c r="I14" s="63"/>
      <c r="J14" s="50">
        <f t="shared" si="8"/>
        <v>99391.4</v>
      </c>
      <c r="K14" s="80">
        <f t="shared" si="9"/>
        <v>0</v>
      </c>
      <c r="L14" s="45">
        <f t="shared" si="1"/>
        <v>1.4709253479652845E-3</v>
      </c>
      <c r="M14" s="52"/>
      <c r="N14" s="52"/>
    </row>
    <row r="15" spans="1:14" ht="14.25" customHeight="1" x14ac:dyDescent="0.2">
      <c r="A15" s="86" t="s">
        <v>7</v>
      </c>
      <c r="B15" s="49"/>
      <c r="C15" s="49"/>
      <c r="D15" s="49"/>
      <c r="E15" s="49"/>
      <c r="F15" s="81">
        <v>1517795.31</v>
      </c>
      <c r="G15" s="81">
        <v>1535772.7799999998</v>
      </c>
      <c r="H15" s="51">
        <f t="shared" si="10"/>
        <v>0.13680319396011367</v>
      </c>
      <c r="I15" s="51">
        <f t="shared" si="7"/>
        <v>0.13095386059343622</v>
      </c>
      <c r="J15" s="50">
        <f t="shared" si="8"/>
        <v>1517795.31</v>
      </c>
      <c r="K15" s="80">
        <f t="shared" si="9"/>
        <v>1535772.7799999998</v>
      </c>
      <c r="L15" s="45">
        <f>J15/$J$18</f>
        <v>2.2462341756951075E-2</v>
      </c>
      <c r="M15" s="45">
        <f>K15/$K$18</f>
        <v>2.1284981040012887E-2</v>
      </c>
      <c r="N15" s="85">
        <f t="shared" si="2"/>
        <v>101.18444627424759</v>
      </c>
    </row>
    <row r="16" spans="1:14" ht="14.25" customHeight="1" x14ac:dyDescent="0.2">
      <c r="A16" s="86" t="s">
        <v>8</v>
      </c>
      <c r="B16" s="49"/>
      <c r="C16" s="49"/>
      <c r="D16" s="49"/>
      <c r="E16" s="49"/>
      <c r="F16" s="81">
        <v>4377615.33</v>
      </c>
      <c r="G16" s="81">
        <v>5126954.6299999245</v>
      </c>
      <c r="H16" s="51">
        <f t="shared" si="10"/>
        <v>0.3945668794251031</v>
      </c>
      <c r="I16" s="51">
        <f>G16/$G$18</f>
        <v>0.43717046598903941</v>
      </c>
      <c r="J16" s="50">
        <f t="shared" si="8"/>
        <v>4377615.33</v>
      </c>
      <c r="K16" s="80">
        <f t="shared" si="9"/>
        <v>5126954.6299999245</v>
      </c>
      <c r="L16" s="45">
        <f t="shared" si="1"/>
        <v>6.4785739536201467E-2</v>
      </c>
      <c r="M16" s="45">
        <f t="shared" si="6"/>
        <v>7.1056821369470224E-2</v>
      </c>
      <c r="N16" s="85">
        <f t="shared" si="2"/>
        <v>117.11752274953598</v>
      </c>
    </row>
    <row r="17" spans="1:14" ht="14.25" customHeight="1" x14ac:dyDescent="0.2">
      <c r="A17" s="86" t="s">
        <v>9</v>
      </c>
      <c r="B17" s="49"/>
      <c r="C17" s="49"/>
      <c r="D17" s="49"/>
      <c r="E17" s="49"/>
      <c r="F17" s="81">
        <v>930025.09</v>
      </c>
      <c r="G17" s="49"/>
      <c r="H17" s="51">
        <f t="shared" si="10"/>
        <v>8.3825797811328165E-2</v>
      </c>
      <c r="I17" s="63"/>
      <c r="J17" s="50">
        <f t="shared" si="8"/>
        <v>930025.09</v>
      </c>
      <c r="K17" s="80">
        <f t="shared" si="9"/>
        <v>0</v>
      </c>
      <c r="L17" s="45">
        <f t="shared" si="1"/>
        <v>1.3763740918476802E-2</v>
      </c>
      <c r="M17" s="52"/>
      <c r="N17" s="52"/>
    </row>
    <row r="18" spans="1:14" s="21" customFormat="1" ht="18.2" customHeight="1" x14ac:dyDescent="0.25">
      <c r="A18" s="87" t="s">
        <v>92</v>
      </c>
      <c r="B18" s="98">
        <f>SUM(B7:B17)</f>
        <v>56475926.410000004</v>
      </c>
      <c r="C18" s="98">
        <f t="shared" ref="C18:K18" si="11">SUM(C7:C17)</f>
        <v>60425297.667430714</v>
      </c>
      <c r="D18" s="89">
        <f>B18/B18</f>
        <v>1</v>
      </c>
      <c r="E18" s="89">
        <f>C18/C18</f>
        <v>1</v>
      </c>
      <c r="F18" s="98">
        <f t="shared" si="11"/>
        <v>11094735.92</v>
      </c>
      <c r="G18" s="98">
        <f t="shared" si="11"/>
        <v>11727586.899999931</v>
      </c>
      <c r="H18" s="89">
        <f t="shared" si="11"/>
        <v>1</v>
      </c>
      <c r="I18" s="89">
        <f>G18/$G$18</f>
        <v>1</v>
      </c>
      <c r="J18" s="88">
        <f t="shared" si="11"/>
        <v>67570662.329999998</v>
      </c>
      <c r="K18" s="98">
        <f t="shared" si="11"/>
        <v>72152884.567430645</v>
      </c>
      <c r="L18" s="97">
        <f>J18/J18</f>
        <v>1</v>
      </c>
      <c r="M18" s="97">
        <f t="shared" si="6"/>
        <v>1</v>
      </c>
      <c r="N18" s="90">
        <f>K18/J18*100</f>
        <v>106.78137830742594</v>
      </c>
    </row>
    <row r="19" spans="1:14" x14ac:dyDescent="0.2">
      <c r="A19" s="7" t="s">
        <v>45</v>
      </c>
      <c r="B19" s="41"/>
      <c r="C19" s="42"/>
      <c r="D19" s="41"/>
      <c r="E19" s="41"/>
      <c r="F19" s="41"/>
      <c r="G19" s="40"/>
      <c r="H19" s="40"/>
      <c r="K19" s="40"/>
    </row>
    <row r="21" spans="1:14" x14ac:dyDescent="0.2">
      <c r="A21" s="7" t="s">
        <v>11</v>
      </c>
    </row>
    <row r="22" spans="1:14" ht="13.5" customHeight="1" x14ac:dyDescent="0.2">
      <c r="A22" s="78" t="s">
        <v>18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1:14" x14ac:dyDescent="0.2">
      <c r="A23" s="77" t="s">
        <v>59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5" spans="1:14" x14ac:dyDescent="0.2">
      <c r="A25" s="7" t="s">
        <v>12</v>
      </c>
    </row>
    <row r="26" spans="1:14" x14ac:dyDescent="0.2">
      <c r="A26" s="77" t="s">
        <v>14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1:14" x14ac:dyDescent="0.2">
      <c r="A27" s="77" t="s">
        <v>60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32" spans="1:14" ht="12.75" x14ac:dyDescent="0.2">
      <c r="A32" s="30" t="s">
        <v>55</v>
      </c>
    </row>
    <row r="35" spans="12:12" x14ac:dyDescent="0.2">
      <c r="L35" s="62"/>
    </row>
    <row r="36" spans="12:12" x14ac:dyDescent="0.2">
      <c r="L36" s="62"/>
    </row>
    <row r="37" spans="12:12" x14ac:dyDescent="0.2">
      <c r="L37" s="62"/>
    </row>
    <row r="38" spans="12:12" x14ac:dyDescent="0.2">
      <c r="L38" s="62"/>
    </row>
    <row r="39" spans="12:12" x14ac:dyDescent="0.2">
      <c r="L39" s="62"/>
    </row>
    <row r="40" spans="12:12" x14ac:dyDescent="0.2">
      <c r="L40" s="62"/>
    </row>
    <row r="41" spans="12:12" x14ac:dyDescent="0.2">
      <c r="L41" s="62"/>
    </row>
    <row r="42" spans="12:12" x14ac:dyDescent="0.2">
      <c r="L42" s="62"/>
    </row>
    <row r="43" spans="12:12" x14ac:dyDescent="0.2">
      <c r="L43" s="62"/>
    </row>
    <row r="44" spans="12:12" x14ac:dyDescent="0.2">
      <c r="L44" s="62"/>
    </row>
    <row r="45" spans="12:12" x14ac:dyDescent="0.2">
      <c r="L45" s="62"/>
    </row>
  </sheetData>
  <mergeCells count="11">
    <mergeCell ref="M4:N4"/>
    <mergeCell ref="A2:F2"/>
    <mergeCell ref="A3:E3"/>
    <mergeCell ref="A26:N26"/>
    <mergeCell ref="A27:N27"/>
    <mergeCell ref="J5:N5"/>
    <mergeCell ref="A22:N22"/>
    <mergeCell ref="A23:N23"/>
    <mergeCell ref="B5:E5"/>
    <mergeCell ref="F5:I5"/>
    <mergeCell ref="A5:A6"/>
  </mergeCells>
  <hyperlinks>
    <hyperlink ref="A32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horizontalDpi="4294967294" verticalDpi="4294967294" r:id="rId1"/>
  <ignoredErrors>
    <ignoredError sqref="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Jovana Nenezic</cp:lastModifiedBy>
  <cp:lastPrinted>2018-11-22T07:12:23Z</cp:lastPrinted>
  <dcterms:created xsi:type="dcterms:W3CDTF">2018-02-21T07:14:25Z</dcterms:created>
  <dcterms:modified xsi:type="dcterms:W3CDTF">2018-11-22T07:13:10Z</dcterms:modified>
</cp:coreProperties>
</file>