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3040" windowHeight="9324" activeTab="2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E32" i="1" l="1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<sst xmlns="http://schemas.openxmlformats.org/spreadsheetml/2006/main" count="89" uniqueCount="79">
  <si>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</si>
  <si>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</si>
  <si>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</si>
  <si>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</si>
  <si>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</si>
  <si>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</si>
  <si>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</si>
  <si>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</si>
  <si>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</si>
  <si>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</si>
  <si>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</si>
  <si>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</si>
  <si>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</si>
  <si>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</si>
  <si>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</si>
  <si>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</si>
  <si>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</si>
  <si>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</si>
  <si>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</si>
  <si>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</si>
  <si>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</si>
  <si>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</si>
  <si>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</si>
  <si>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</si>
  <si>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</si>
  <si>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</si>
  <si>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</si>
  <si>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</si>
  <si>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</si>
  <si>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</si>
  <si>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</si>
  <si>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</si>
  <si>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</si>
  <si>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</si>
  <si>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</si>
  <si>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</si>
  <si>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</si>
  <si>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</si>
  <si>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</si>
  <si>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</si>
  <si>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</si>
  <si>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</si>
  <si>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</si>
  <si>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</si>
  <si>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</si>
  <si>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</si>
  <si>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</si>
  <si>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</si>
  <si>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</si>
  <si>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</si>
  <si>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</si>
  <si>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</si>
  <si>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</si>
  <si>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</si>
  <si>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</si>
  <si>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</si>
  <si>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</si>
  <si>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</si>
  <si>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</si>
  <si>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</si>
  <si>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2020</t>
    </r>
  </si>
  <si>
    <t>za period od 1. januara do 31. marta 2021. godine</t>
  </si>
  <si>
    <t>for the period 1 January - 31 March 2021</t>
  </si>
  <si>
    <t>Tablela 1: Podaci o osiguranju za period od 1. januara do 31. marta 2021. godine</t>
  </si>
  <si>
    <t>Table 1: Insurance data for the period 1 January - 31 March 2021</t>
  </si>
  <si>
    <t>Tablela 2: Bruto fakturisana premija za period od 1. januara do 31. marta 2021. godine</t>
  </si>
  <si>
    <t>Table 2: Gross Written Premium for the period 1 January - 31 March 2021</t>
  </si>
  <si>
    <t>Tablela 1: Podaci o osiguranju za period od 1. januara do 31.  marta 2021. godine</t>
  </si>
  <si>
    <r>
      <t xml:space="preserve">BFP/ </t>
    </r>
    <r>
      <rPr>
        <sz val="9"/>
        <color theme="0"/>
        <rFont val="Arial"/>
        <family val="2"/>
        <charset val="238"/>
      </rPr>
      <t>GWP 
III 2020</t>
    </r>
  </si>
  <si>
    <r>
      <t xml:space="preserve">BFP/ </t>
    </r>
    <r>
      <rPr>
        <sz val="9"/>
        <color theme="0"/>
        <rFont val="Arial"/>
        <family val="2"/>
        <charset val="238"/>
      </rPr>
      <t>GWP
III 2021</t>
    </r>
  </si>
  <si>
    <r>
      <t xml:space="preserve">Učešće/
  </t>
    </r>
    <r>
      <rPr>
        <sz val="9"/>
        <color theme="0"/>
        <rFont val="Arial"/>
        <family val="2"/>
        <charset val="238"/>
      </rPr>
      <t>Share III 2021</t>
    </r>
  </si>
  <si>
    <r>
      <t xml:space="preserve">BFP/ </t>
    </r>
    <r>
      <rPr>
        <sz val="9"/>
        <color theme="0"/>
        <rFont val="Arial"/>
        <family val="2"/>
        <charset val="238"/>
      </rPr>
      <t>GWP 
III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2020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</si>
  <si>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2021</t>
    </r>
  </si>
  <si>
    <r>
      <t xml:space="preserve">BFP/ </t>
    </r>
    <r>
      <rPr>
        <sz val="9"/>
        <color theme="0"/>
        <rFont val="Arial"/>
        <family val="2"/>
        <charset val="238"/>
      </rPr>
      <t>GWP
III  2020</t>
    </r>
  </si>
  <si>
    <r>
      <t xml:space="preserve">Učešće/
 </t>
    </r>
    <r>
      <rPr>
        <sz val="9"/>
        <color theme="0"/>
        <rFont val="Arial"/>
        <family val="2"/>
        <charset val="238"/>
      </rPr>
      <t>Share III 2020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</si>
  <si>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</si>
  <si>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</si>
  <si>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>Jun, 2021. godine                                                                                     verzija 02</t>
  </si>
  <si>
    <t>June, 2021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</si>
</sst>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3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7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38" fontId="48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0" fontId="61" fillId="0" borderId="0" xfId="0" applyFont="1"/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38</xdr:row>
      <xdr:rowOff>0</xdr:rowOff>
    </xdr:from>
    <xdr:to>
      <xdr:col>4</xdr:col>
      <xdr:colOff>868681</xdr:colOff>
      <xdr:row>64</xdr:row>
      <xdr:rowOff>117403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334500"/>
          <a:ext cx="6217920" cy="3508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A28" sqref="A28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6</v>
      </c>
    </row>
    <row r="8" spans="1:1" ht="15.75" customHeight="1" x14ac:dyDescent="0.3">
      <c r="A8" s="22"/>
    </row>
    <row r="9" spans="1:1" ht="15.75" customHeight="1" x14ac:dyDescent="0.3">
      <c r="A9" s="21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42</v>
      </c>
    </row>
    <row r="13" spans="1:1" x14ac:dyDescent="0.3">
      <c r="A13" s="18" t="s">
        <v>61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43</v>
      </c>
    </row>
    <row r="17" spans="1:1" x14ac:dyDescent="0.3">
      <c r="A17" s="20" t="s">
        <v>62</v>
      </c>
    </row>
    <row r="22" spans="1:1" x14ac:dyDescent="0.3">
      <c r="A22" s="65" t="s">
        <v>77</v>
      </c>
    </row>
    <row r="23" spans="1:1" x14ac:dyDescent="0.3">
      <c r="A23" s="66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22" sqref="A22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43" t="s">
        <v>52</v>
      </c>
    </row>
    <row r="5" spans="1:1" s="4" customFormat="1" x14ac:dyDescent="0.25">
      <c r="A5" s="1" t="s">
        <v>63</v>
      </c>
    </row>
    <row r="6" spans="1:1" s="5" customFormat="1" x14ac:dyDescent="0.25">
      <c r="A6" s="63" t="s">
        <v>64</v>
      </c>
    </row>
    <row r="7" spans="1:1" s="4" customFormat="1" x14ac:dyDescent="0.25">
      <c r="A7" s="1" t="s">
        <v>9</v>
      </c>
    </row>
    <row r="8" spans="1:1" s="5" customFormat="1" x14ac:dyDescent="0.25">
      <c r="A8" s="6" t="s">
        <v>8</v>
      </c>
    </row>
    <row r="9" spans="1:1" s="4" customFormat="1" x14ac:dyDescent="0.25">
      <c r="A9" s="64" t="s">
        <v>65</v>
      </c>
    </row>
    <row r="10" spans="1:1" s="97" customFormat="1" x14ac:dyDescent="0.25">
      <c r="A10" s="63" t="s">
        <v>66</v>
      </c>
    </row>
    <row r="59" spans="1:1" x14ac:dyDescent="0.25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abSelected="1" topLeftCell="A17" zoomScaleNormal="100" workbookViewId="0">
      <selection activeCell="D37" sqref="D37"/>
    </sheetView>
  </sheetViews>
  <sheetFormatPr defaultColWidth="9.109375" defaultRowHeight="10.199999999999999" x14ac:dyDescent="0.3"/>
  <cols>
    <col min="1" max="1" width="5" style="90" customWidth="1"/>
    <col min="2" max="2" width="37.44140625" style="90" customWidth="1"/>
    <col min="3" max="3" width="13.44140625" style="90" bestFit="1" customWidth="1"/>
    <col min="4" max="4" width="22.109375" style="90" customWidth="1"/>
    <col min="5" max="5" width="14.88671875" style="90" bestFit="1" customWidth="1"/>
    <col min="6" max="6" width="7" style="90" bestFit="1" customWidth="1"/>
    <col min="7" max="7" width="10.33203125" style="90" customWidth="1"/>
    <col min="8" max="8" width="10" style="90" bestFit="1" customWidth="1"/>
    <col min="9" max="16384" width="9.109375" style="90"/>
  </cols>
  <sheetData>
    <row r="2" spans="1:11" s="85" customFormat="1" ht="13.8" x14ac:dyDescent="0.3">
      <c r="A2" s="83" t="s">
        <v>67</v>
      </c>
      <c r="B2" s="83"/>
      <c r="C2" s="83"/>
      <c r="D2" s="83"/>
      <c r="E2" s="84"/>
      <c r="F2" s="84"/>
      <c r="G2" s="84"/>
    </row>
    <row r="3" spans="1:11" s="87" customFormat="1" ht="14.4" x14ac:dyDescent="0.3">
      <c r="A3" s="98" t="s">
        <v>64</v>
      </c>
      <c r="B3" s="98"/>
      <c r="C3" s="98"/>
      <c r="D3" s="98"/>
      <c r="E3" s="86"/>
      <c r="F3" s="86"/>
      <c r="G3" s="86"/>
    </row>
    <row r="5" spans="1:11" s="88" customFormat="1" ht="16.5" customHeight="1" x14ac:dyDescent="0.3">
      <c r="A5" s="101" t="s">
        <v>10</v>
      </c>
      <c r="B5" s="101" t="s">
        <v>48</v>
      </c>
      <c r="C5" s="107" t="s">
        <v>49</v>
      </c>
      <c r="D5" s="107"/>
      <c r="E5" s="106" t="s">
        <v>39</v>
      </c>
      <c r="F5" s="106"/>
      <c r="G5" s="106"/>
    </row>
    <row r="6" spans="1:11" s="10" customFormat="1" ht="23.25" customHeight="1" x14ac:dyDescent="0.3">
      <c r="A6" s="101"/>
      <c r="B6" s="101"/>
      <c r="C6" s="105" t="s">
        <v>59</v>
      </c>
      <c r="D6" s="105" t="s">
        <v>76</v>
      </c>
      <c r="E6" s="105" t="s">
        <v>44</v>
      </c>
      <c r="F6" s="104" t="s">
        <v>47</v>
      </c>
      <c r="G6" s="104"/>
    </row>
    <row r="7" spans="1:11" ht="20.399999999999999" x14ac:dyDescent="0.3">
      <c r="A7" s="101"/>
      <c r="B7" s="101"/>
      <c r="C7" s="105"/>
      <c r="D7" s="105"/>
      <c r="E7" s="105"/>
      <c r="F7" s="82" t="s">
        <v>46</v>
      </c>
      <c r="G7" s="82" t="s">
        <v>45</v>
      </c>
      <c r="H7" s="77"/>
      <c r="I7" s="89"/>
      <c r="J7" s="89"/>
      <c r="K7" s="89"/>
    </row>
    <row r="8" spans="1:11" s="11" customFormat="1" ht="20.399999999999999" x14ac:dyDescent="0.3">
      <c r="A8" s="36">
        <v>1</v>
      </c>
      <c r="B8" s="26" t="s">
        <v>11</v>
      </c>
      <c r="C8" s="41">
        <v>7747</v>
      </c>
      <c r="D8" s="41">
        <v>2840078.8899999997</v>
      </c>
      <c r="E8" s="73">
        <v>3474</v>
      </c>
      <c r="F8" s="41">
        <v>2853</v>
      </c>
      <c r="G8" s="41">
        <v>2072902.5600000003</v>
      </c>
      <c r="H8" s="91"/>
      <c r="I8" s="92"/>
      <c r="J8" s="78"/>
      <c r="K8" s="78"/>
    </row>
    <row r="9" spans="1:11" s="11" customFormat="1" ht="20.399999999999999" x14ac:dyDescent="0.3">
      <c r="A9" s="36">
        <v>2</v>
      </c>
      <c r="B9" s="26" t="s">
        <v>12</v>
      </c>
      <c r="C9" s="41">
        <v>6604</v>
      </c>
      <c r="D9" s="41">
        <v>915214.3</v>
      </c>
      <c r="E9" s="73">
        <v>4667</v>
      </c>
      <c r="F9" s="41">
        <v>3569</v>
      </c>
      <c r="G9" s="41">
        <v>299312.22999999992</v>
      </c>
      <c r="H9" s="91"/>
      <c r="I9" s="78"/>
      <c r="J9" s="78"/>
      <c r="K9" s="78"/>
    </row>
    <row r="10" spans="1:11" s="11" customFormat="1" ht="20.399999999999999" x14ac:dyDescent="0.3">
      <c r="A10" s="36">
        <v>3</v>
      </c>
      <c r="B10" s="26" t="s">
        <v>13</v>
      </c>
      <c r="C10" s="41">
        <v>3467</v>
      </c>
      <c r="D10" s="41">
        <v>1353807.566330275</v>
      </c>
      <c r="E10" s="73">
        <v>974</v>
      </c>
      <c r="F10" s="41">
        <v>702</v>
      </c>
      <c r="G10" s="41">
        <v>877335.99000000022</v>
      </c>
      <c r="H10" s="91"/>
      <c r="I10" s="78"/>
      <c r="J10" s="78"/>
      <c r="K10" s="78"/>
    </row>
    <row r="11" spans="1:11" s="11" customFormat="1" ht="20.399999999999999" x14ac:dyDescent="0.3">
      <c r="A11" s="36">
        <v>4</v>
      </c>
      <c r="B11" s="26" t="s">
        <v>14</v>
      </c>
      <c r="C11" s="41">
        <v>1</v>
      </c>
      <c r="D11" s="41">
        <v>54251.1</v>
      </c>
      <c r="E11" s="73">
        <v>0</v>
      </c>
      <c r="F11" s="41">
        <v>0</v>
      </c>
      <c r="G11" s="41">
        <v>0</v>
      </c>
      <c r="H11" s="91"/>
      <c r="I11" s="78"/>
      <c r="J11" s="78"/>
      <c r="K11" s="78"/>
    </row>
    <row r="12" spans="1:11" s="11" customFormat="1" ht="20.399999999999999" x14ac:dyDescent="0.3">
      <c r="A12" s="36">
        <v>5</v>
      </c>
      <c r="B12" s="26" t="s">
        <v>15</v>
      </c>
      <c r="C12" s="41">
        <v>2</v>
      </c>
      <c r="D12" s="41">
        <v>241702.62</v>
      </c>
      <c r="E12" s="73">
        <v>2</v>
      </c>
      <c r="F12" s="42">
        <v>1</v>
      </c>
      <c r="G12" s="42">
        <v>120106.11</v>
      </c>
      <c r="H12" s="91"/>
      <c r="I12" s="78"/>
      <c r="J12" s="78"/>
      <c r="K12" s="78"/>
    </row>
    <row r="13" spans="1:11" s="11" customFormat="1" ht="20.399999999999999" x14ac:dyDescent="0.3">
      <c r="A13" s="36">
        <v>6</v>
      </c>
      <c r="B13" s="26" t="s">
        <v>16</v>
      </c>
      <c r="C13" s="41">
        <v>10</v>
      </c>
      <c r="D13" s="41">
        <v>199275.10018348624</v>
      </c>
      <c r="E13" s="73">
        <v>2</v>
      </c>
      <c r="F13" s="41">
        <v>1</v>
      </c>
      <c r="G13" s="41">
        <v>0</v>
      </c>
      <c r="H13" s="91"/>
      <c r="I13" s="78"/>
      <c r="J13" s="78"/>
      <c r="K13" s="78"/>
    </row>
    <row r="14" spans="1:11" s="11" customFormat="1" ht="20.399999999999999" x14ac:dyDescent="0.3">
      <c r="A14" s="36">
        <v>7</v>
      </c>
      <c r="B14" s="26" t="s">
        <v>17</v>
      </c>
      <c r="C14" s="41">
        <v>102</v>
      </c>
      <c r="D14" s="41">
        <v>196510.76036697248</v>
      </c>
      <c r="E14" s="73">
        <v>22</v>
      </c>
      <c r="F14" s="41">
        <v>21</v>
      </c>
      <c r="G14" s="41">
        <v>2460.96</v>
      </c>
      <c r="H14" s="91"/>
      <c r="I14" s="78"/>
      <c r="J14" s="78"/>
      <c r="K14" s="78"/>
    </row>
    <row r="15" spans="1:11" s="11" customFormat="1" ht="20.399999999999999" x14ac:dyDescent="0.3">
      <c r="A15" s="36">
        <v>8</v>
      </c>
      <c r="B15" s="26" t="s">
        <v>18</v>
      </c>
      <c r="C15" s="41">
        <v>3346</v>
      </c>
      <c r="D15" s="41">
        <v>1230256.143669724</v>
      </c>
      <c r="E15" s="73">
        <v>251</v>
      </c>
      <c r="F15" s="41">
        <v>168</v>
      </c>
      <c r="G15" s="41">
        <v>136741.61000000002</v>
      </c>
      <c r="H15" s="91"/>
      <c r="I15" s="78"/>
      <c r="J15" s="78"/>
      <c r="K15" s="78"/>
    </row>
    <row r="16" spans="1:11" s="11" customFormat="1" ht="20.399999999999999" x14ac:dyDescent="0.3">
      <c r="A16" s="36">
        <v>9</v>
      </c>
      <c r="B16" s="26" t="s">
        <v>19</v>
      </c>
      <c r="C16" s="41">
        <v>4301</v>
      </c>
      <c r="D16" s="41">
        <v>3358447.7864220189</v>
      </c>
      <c r="E16" s="73">
        <v>873</v>
      </c>
      <c r="F16" s="41">
        <v>480</v>
      </c>
      <c r="G16" s="41">
        <v>409364.6</v>
      </c>
      <c r="H16" s="91"/>
      <c r="I16" s="78"/>
      <c r="J16" s="78"/>
      <c r="K16" s="78"/>
    </row>
    <row r="17" spans="1:11" s="11" customFormat="1" ht="30.6" x14ac:dyDescent="0.3">
      <c r="A17" s="36">
        <v>10</v>
      </c>
      <c r="B17" s="26" t="s">
        <v>20</v>
      </c>
      <c r="C17" s="41">
        <v>60369</v>
      </c>
      <c r="D17" s="41">
        <v>7897072.9691742202</v>
      </c>
      <c r="E17" s="73">
        <v>4568</v>
      </c>
      <c r="F17" s="41">
        <v>3085</v>
      </c>
      <c r="G17" s="41">
        <v>3333350.89</v>
      </c>
      <c r="H17" s="91"/>
      <c r="I17" s="78"/>
      <c r="J17" s="78"/>
      <c r="K17" s="78"/>
    </row>
    <row r="18" spans="1:11" s="11" customFormat="1" ht="30.6" x14ac:dyDescent="0.3">
      <c r="A18" s="36">
        <v>11</v>
      </c>
      <c r="B18" s="26" t="s">
        <v>58</v>
      </c>
      <c r="C18" s="41">
        <v>5</v>
      </c>
      <c r="D18" s="41">
        <v>114718.79229357799</v>
      </c>
      <c r="E18" s="73">
        <v>0</v>
      </c>
      <c r="F18" s="41">
        <v>0</v>
      </c>
      <c r="G18" s="41">
        <v>0</v>
      </c>
      <c r="H18" s="91"/>
      <c r="I18" s="78"/>
      <c r="J18" s="78"/>
      <c r="K18" s="78"/>
    </row>
    <row r="19" spans="1:11" s="11" customFormat="1" ht="30.6" x14ac:dyDescent="0.3">
      <c r="A19" s="36">
        <v>12</v>
      </c>
      <c r="B19" s="26" t="s">
        <v>21</v>
      </c>
      <c r="C19" s="41">
        <v>195</v>
      </c>
      <c r="D19" s="41">
        <v>16659.888256880731</v>
      </c>
      <c r="E19" s="73">
        <v>4</v>
      </c>
      <c r="F19" s="41">
        <v>1</v>
      </c>
      <c r="G19" s="41">
        <v>618.76</v>
      </c>
      <c r="H19" s="91"/>
      <c r="I19" s="78"/>
      <c r="J19" s="78"/>
      <c r="K19" s="78"/>
    </row>
    <row r="20" spans="1:11" s="11" customFormat="1" ht="20.399999999999999" x14ac:dyDescent="0.3">
      <c r="A20" s="36">
        <v>13</v>
      </c>
      <c r="B20" s="26" t="s">
        <v>22</v>
      </c>
      <c r="C20" s="41">
        <v>837</v>
      </c>
      <c r="D20" s="41">
        <v>1010910.612477064</v>
      </c>
      <c r="E20" s="73">
        <v>1822</v>
      </c>
      <c r="F20" s="41">
        <v>1621</v>
      </c>
      <c r="G20" s="41">
        <v>577709.54</v>
      </c>
      <c r="H20" s="91"/>
      <c r="I20" s="78"/>
      <c r="J20" s="78"/>
      <c r="K20" s="78"/>
    </row>
    <row r="21" spans="1:11" s="11" customFormat="1" ht="20.399999999999999" x14ac:dyDescent="0.3">
      <c r="A21" s="36">
        <v>14</v>
      </c>
      <c r="B21" s="26" t="s">
        <v>23</v>
      </c>
      <c r="C21" s="41">
        <v>151</v>
      </c>
      <c r="D21" s="41">
        <v>94421.903761467896</v>
      </c>
      <c r="E21" s="73">
        <v>37</v>
      </c>
      <c r="F21" s="41">
        <v>32</v>
      </c>
      <c r="G21" s="41">
        <v>64421.2</v>
      </c>
      <c r="H21" s="91"/>
      <c r="I21" s="78"/>
      <c r="J21" s="78"/>
      <c r="K21" s="78"/>
    </row>
    <row r="22" spans="1:11" s="11" customFormat="1" ht="20.399999999999999" x14ac:dyDescent="0.3">
      <c r="A22" s="36">
        <v>15</v>
      </c>
      <c r="B22" s="26" t="s">
        <v>56</v>
      </c>
      <c r="C22" s="41">
        <v>32</v>
      </c>
      <c r="D22" s="41">
        <v>11879.798165137616</v>
      </c>
      <c r="E22" s="73">
        <v>10</v>
      </c>
      <c r="F22" s="41">
        <v>10</v>
      </c>
      <c r="G22" s="41">
        <v>1855.1299999999999</v>
      </c>
      <c r="H22" s="91"/>
      <c r="I22" s="78"/>
      <c r="J22" s="78"/>
      <c r="K22" s="78"/>
    </row>
    <row r="23" spans="1:11" s="11" customFormat="1" ht="20.399999999999999" x14ac:dyDescent="0.3">
      <c r="A23" s="36">
        <v>16</v>
      </c>
      <c r="B23" s="26" t="s">
        <v>24</v>
      </c>
      <c r="C23" s="41">
        <v>295</v>
      </c>
      <c r="D23" s="41">
        <v>59126.205412844036</v>
      </c>
      <c r="E23" s="73">
        <v>59</v>
      </c>
      <c r="F23" s="41">
        <v>57</v>
      </c>
      <c r="G23" s="41">
        <v>5733.3400000000011</v>
      </c>
      <c r="H23" s="91"/>
      <c r="I23" s="78"/>
      <c r="J23" s="78"/>
      <c r="K23" s="78"/>
    </row>
    <row r="24" spans="1:11" s="11" customFormat="1" ht="20.399999999999999" x14ac:dyDescent="0.3">
      <c r="A24" s="36">
        <v>17</v>
      </c>
      <c r="B24" s="26" t="s">
        <v>25</v>
      </c>
      <c r="C24" s="41">
        <v>401</v>
      </c>
      <c r="D24" s="41">
        <v>1473.9459633027545</v>
      </c>
      <c r="E24" s="73">
        <v>0</v>
      </c>
      <c r="F24" s="41">
        <v>0</v>
      </c>
      <c r="G24" s="41">
        <v>0</v>
      </c>
      <c r="H24" s="91"/>
      <c r="I24" s="78"/>
      <c r="J24" s="78"/>
      <c r="K24" s="78"/>
    </row>
    <row r="25" spans="1:11" s="11" customFormat="1" ht="20.399999999999999" x14ac:dyDescent="0.3">
      <c r="A25" s="36">
        <v>18</v>
      </c>
      <c r="B25" s="26" t="s">
        <v>26</v>
      </c>
      <c r="C25" s="41">
        <v>9824</v>
      </c>
      <c r="D25" s="41">
        <v>143020.48449541326</v>
      </c>
      <c r="E25" s="73">
        <v>945</v>
      </c>
      <c r="F25" s="41">
        <v>600</v>
      </c>
      <c r="G25" s="41">
        <v>64567.499999999985</v>
      </c>
      <c r="H25" s="91"/>
      <c r="I25" s="78"/>
      <c r="J25" s="78"/>
      <c r="K25" s="78"/>
    </row>
    <row r="26" spans="1:11" s="11" customFormat="1" ht="20.399999999999999" x14ac:dyDescent="0.3">
      <c r="A26" s="36">
        <v>19</v>
      </c>
      <c r="B26" s="26" t="s">
        <v>27</v>
      </c>
      <c r="C26" s="41">
        <v>6133</v>
      </c>
      <c r="D26" s="41">
        <v>23296.000000000407</v>
      </c>
      <c r="E26" s="73">
        <v>5</v>
      </c>
      <c r="F26" s="41">
        <v>5</v>
      </c>
      <c r="G26" s="41">
        <v>125</v>
      </c>
      <c r="H26" s="91"/>
      <c r="I26" s="78"/>
      <c r="J26" s="78"/>
      <c r="K26" s="78"/>
    </row>
    <row r="27" spans="1:11" s="11" customFormat="1" ht="20.399999999999999" x14ac:dyDescent="0.3">
      <c r="A27" s="36">
        <v>20</v>
      </c>
      <c r="B27" s="26" t="s">
        <v>57</v>
      </c>
      <c r="C27" s="41">
        <v>53890</v>
      </c>
      <c r="D27" s="41">
        <v>3725754.2143215872</v>
      </c>
      <c r="E27" s="73">
        <v>731</v>
      </c>
      <c r="F27" s="41">
        <v>552</v>
      </c>
      <c r="G27" s="41">
        <v>2038220.59</v>
      </c>
      <c r="H27" s="91"/>
      <c r="I27" s="78"/>
      <c r="J27" s="78"/>
      <c r="K27" s="78"/>
    </row>
    <row r="28" spans="1:11" s="11" customFormat="1" ht="20.399999999999999" x14ac:dyDescent="0.3">
      <c r="A28" s="36">
        <v>21</v>
      </c>
      <c r="B28" s="26" t="s">
        <v>28</v>
      </c>
      <c r="C28" s="41">
        <v>37</v>
      </c>
      <c r="D28" s="41">
        <v>6251.9</v>
      </c>
      <c r="E28" s="73">
        <v>15</v>
      </c>
      <c r="F28" s="41">
        <v>10</v>
      </c>
      <c r="G28" s="41">
        <v>12957.43</v>
      </c>
      <c r="H28" s="91"/>
      <c r="I28" s="78"/>
      <c r="J28" s="78"/>
      <c r="K28" s="78"/>
    </row>
    <row r="29" spans="1:11" s="11" customFormat="1" ht="20.399999999999999" x14ac:dyDescent="0.3">
      <c r="A29" s="36">
        <v>22</v>
      </c>
      <c r="B29" s="26" t="s">
        <v>29</v>
      </c>
      <c r="C29" s="41">
        <v>32217</v>
      </c>
      <c r="D29" s="41">
        <v>347722.1952999967</v>
      </c>
      <c r="E29" s="73">
        <v>325</v>
      </c>
      <c r="F29" s="41">
        <v>155</v>
      </c>
      <c r="G29" s="41">
        <v>116780.95</v>
      </c>
      <c r="H29" s="91"/>
      <c r="I29" s="78"/>
      <c r="J29" s="78"/>
      <c r="K29" s="78"/>
    </row>
    <row r="30" spans="1:11" s="11" customFormat="1" ht="20.399999999999999" x14ac:dyDescent="0.3">
      <c r="A30" s="36">
        <v>23</v>
      </c>
      <c r="B30" s="26" t="s">
        <v>30</v>
      </c>
      <c r="C30" s="41">
        <v>2</v>
      </c>
      <c r="D30" s="41">
        <v>650</v>
      </c>
      <c r="E30" s="73">
        <v>0</v>
      </c>
      <c r="F30" s="41">
        <v>0</v>
      </c>
      <c r="G30" s="41">
        <v>0</v>
      </c>
      <c r="H30" s="91"/>
      <c r="I30" s="78"/>
      <c r="J30" s="78"/>
      <c r="K30" s="78"/>
    </row>
    <row r="31" spans="1:11" s="11" customFormat="1" ht="20.399999999999999" x14ac:dyDescent="0.3">
      <c r="A31" s="37"/>
      <c r="B31" s="27" t="s">
        <v>31</v>
      </c>
      <c r="C31" s="71">
        <f>SUM(C8:C26)</f>
        <v>103822</v>
      </c>
      <c r="D31" s="71">
        <f t="shared" ref="D31:G31" si="0">SUM(D8:D26)</f>
        <v>19762124.866972387</v>
      </c>
      <c r="E31" s="71">
        <f>SUM(E8:E26)</f>
        <v>17715</v>
      </c>
      <c r="F31" s="71">
        <f t="shared" si="0"/>
        <v>13206</v>
      </c>
      <c r="G31" s="71">
        <f t="shared" si="0"/>
        <v>7966605.4199999999</v>
      </c>
      <c r="H31" s="91"/>
      <c r="I31" s="78"/>
      <c r="J31" s="78"/>
      <c r="K31" s="78"/>
    </row>
    <row r="32" spans="1:11" s="11" customFormat="1" ht="20.399999999999999" x14ac:dyDescent="0.3">
      <c r="A32" s="37"/>
      <c r="B32" s="27" t="s">
        <v>32</v>
      </c>
      <c r="C32" s="71">
        <f>SUM(C27:C30)</f>
        <v>86146</v>
      </c>
      <c r="D32" s="71">
        <f>SUM(D27:D30)</f>
        <v>4080378.3096215837</v>
      </c>
      <c r="E32" s="71">
        <f>SUM(E27:E30)</f>
        <v>1071</v>
      </c>
      <c r="F32" s="71">
        <f t="shared" ref="E32:F32" si="1">SUM(F27:F30)</f>
        <v>717</v>
      </c>
      <c r="G32" s="71">
        <f>SUM(G27:G30)</f>
        <v>2167958.9700000002</v>
      </c>
      <c r="H32" s="91"/>
      <c r="I32" s="78"/>
      <c r="J32" s="78"/>
      <c r="K32" s="78"/>
    </row>
    <row r="33" spans="1:11" s="11" customFormat="1" ht="20.25" customHeight="1" x14ac:dyDescent="0.3">
      <c r="A33" s="37"/>
      <c r="B33" s="38" t="s">
        <v>33</v>
      </c>
      <c r="C33" s="72">
        <f>C31+C32</f>
        <v>189968</v>
      </c>
      <c r="D33" s="72">
        <f t="shared" ref="D33:G33" si="2">D31+D32</f>
        <v>23842503.176593971</v>
      </c>
      <c r="E33" s="72">
        <f t="shared" si="2"/>
        <v>18786</v>
      </c>
      <c r="F33" s="72">
        <f t="shared" si="2"/>
        <v>13923</v>
      </c>
      <c r="G33" s="72">
        <f t="shared" si="2"/>
        <v>10134564.390000001</v>
      </c>
      <c r="H33" s="91"/>
      <c r="I33" s="78"/>
      <c r="J33" s="78"/>
      <c r="K33" s="78"/>
    </row>
    <row r="34" spans="1:11" ht="17.25" customHeight="1" x14ac:dyDescent="0.3">
      <c r="A34" s="90" t="s">
        <v>54</v>
      </c>
      <c r="D34" s="93"/>
      <c r="H34" s="91"/>
      <c r="I34" s="89"/>
      <c r="J34" s="89"/>
      <c r="K34" s="89"/>
    </row>
    <row r="35" spans="1:11" x14ac:dyDescent="0.3">
      <c r="H35" s="89"/>
      <c r="I35" s="89"/>
      <c r="J35" s="89"/>
      <c r="K35" s="89"/>
    </row>
    <row r="36" spans="1:11" ht="13.8" x14ac:dyDescent="0.3">
      <c r="A36" s="103" t="s">
        <v>9</v>
      </c>
      <c r="B36" s="103"/>
      <c r="C36" s="103"/>
      <c r="H36" s="89"/>
      <c r="I36" s="89"/>
      <c r="J36" s="89"/>
      <c r="K36" s="89"/>
    </row>
    <row r="37" spans="1:11" ht="14.4" x14ac:dyDescent="0.3">
      <c r="A37" s="102" t="s">
        <v>8</v>
      </c>
      <c r="B37" s="102"/>
      <c r="C37" s="102"/>
      <c r="H37" s="89"/>
      <c r="I37" s="89"/>
      <c r="J37" s="89"/>
      <c r="K37" s="89"/>
    </row>
    <row r="38" spans="1:11" x14ac:dyDescent="0.3">
      <c r="H38" s="89"/>
      <c r="I38" s="89"/>
      <c r="J38" s="89"/>
      <c r="K38" s="89"/>
    </row>
    <row r="60" spans="2:4" x14ac:dyDescent="0.3">
      <c r="B60" s="100"/>
      <c r="C60" s="100"/>
      <c r="D60" s="100"/>
    </row>
    <row r="61" spans="2:4" x14ac:dyDescent="0.3">
      <c r="B61" s="94"/>
      <c r="C61" s="94"/>
      <c r="D61" s="94"/>
    </row>
    <row r="62" spans="2:4" x14ac:dyDescent="0.3">
      <c r="B62" s="94"/>
      <c r="C62" s="94"/>
      <c r="D62" s="94"/>
    </row>
    <row r="66" spans="1:2" ht="15.75" customHeight="1" x14ac:dyDescent="0.3">
      <c r="A66" s="90" t="s">
        <v>54</v>
      </c>
    </row>
    <row r="69" spans="1:2" s="95" customFormat="1" ht="13.2" x14ac:dyDescent="0.3">
      <c r="A69" s="99" t="s">
        <v>41</v>
      </c>
      <c r="B69" s="99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zoomScale="90" zoomScaleNormal="90" zoomScaleSheetLayoutView="100" workbookViewId="0">
      <selection activeCell="B32" sqref="B32"/>
    </sheetView>
  </sheetViews>
  <sheetFormatPr defaultColWidth="9.109375" defaultRowHeight="10.199999999999999" x14ac:dyDescent="0.2"/>
  <cols>
    <col min="1" max="1" width="33" style="2" bestFit="1" customWidth="1"/>
    <col min="2" max="2" width="14" style="2" customWidth="1"/>
    <col min="3" max="3" width="11.33203125" style="2" customWidth="1"/>
    <col min="4" max="4" width="12.6640625" style="2" customWidth="1"/>
    <col min="5" max="5" width="13.44140625" style="2" customWidth="1"/>
    <col min="6" max="6" width="12.33203125" style="2" bestFit="1" customWidth="1"/>
    <col min="7" max="7" width="11.6640625" style="2" customWidth="1"/>
    <col min="8" max="9" width="11.44140625" style="2" bestFit="1" customWidth="1"/>
    <col min="10" max="10" width="11.109375" style="2" customWidth="1"/>
    <col min="11" max="11" width="11.44140625" style="2" customWidth="1"/>
    <col min="12" max="12" width="11.88671875" style="2" bestFit="1" customWidth="1"/>
    <col min="13" max="13" width="11.44140625" style="2" bestFit="1" customWidth="1"/>
    <col min="14" max="14" width="7.6640625" style="2" customWidth="1"/>
    <col min="15" max="15" width="10" style="2" bestFit="1" customWidth="1"/>
    <col min="16" max="16384" width="9.109375" style="2"/>
  </cols>
  <sheetData>
    <row r="2" spans="1:16" s="13" customFormat="1" ht="15" customHeight="1" x14ac:dyDescent="0.25">
      <c r="A2" s="109" t="s">
        <v>65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10" t="s">
        <v>66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8"/>
      <c r="N4" s="108"/>
    </row>
    <row r="5" spans="1:16" s="9" customFormat="1" ht="13.2" x14ac:dyDescent="0.25">
      <c r="A5" s="112" t="s">
        <v>38</v>
      </c>
      <c r="B5" s="111" t="s">
        <v>34</v>
      </c>
      <c r="C5" s="111"/>
      <c r="D5" s="111"/>
      <c r="E5" s="111"/>
      <c r="F5" s="111" t="s">
        <v>35</v>
      </c>
      <c r="G5" s="111"/>
      <c r="H5" s="111"/>
      <c r="I5" s="111"/>
      <c r="J5" s="111" t="s">
        <v>36</v>
      </c>
      <c r="K5" s="111"/>
      <c r="L5" s="111"/>
      <c r="M5" s="111"/>
      <c r="N5" s="111"/>
    </row>
    <row r="6" spans="1:16" s="8" customFormat="1" ht="24" x14ac:dyDescent="0.2">
      <c r="A6" s="112"/>
      <c r="B6" s="96" t="s">
        <v>68</v>
      </c>
      <c r="C6" s="96" t="s">
        <v>69</v>
      </c>
      <c r="D6" s="96" t="s">
        <v>60</v>
      </c>
      <c r="E6" s="96" t="s">
        <v>70</v>
      </c>
      <c r="F6" s="56" t="s">
        <v>71</v>
      </c>
      <c r="G6" s="56" t="s">
        <v>69</v>
      </c>
      <c r="H6" s="56" t="s">
        <v>60</v>
      </c>
      <c r="I6" s="56" t="s">
        <v>72</v>
      </c>
      <c r="J6" s="96" t="s">
        <v>73</v>
      </c>
      <c r="K6" s="96" t="s">
        <v>69</v>
      </c>
      <c r="L6" s="96" t="s">
        <v>74</v>
      </c>
      <c r="M6" s="96" t="s">
        <v>72</v>
      </c>
      <c r="N6" s="96" t="s">
        <v>37</v>
      </c>
      <c r="O6" s="79"/>
    </row>
    <row r="7" spans="1:16" ht="14.25" customHeight="1" x14ac:dyDescent="0.2">
      <c r="A7" s="31" t="s">
        <v>0</v>
      </c>
      <c r="B7" s="29">
        <v>9453328.0705503896</v>
      </c>
      <c r="C7" s="68">
        <v>9037022.4169724025</v>
      </c>
      <c r="D7" s="24">
        <f>B7/$B$16</f>
        <v>0.46254912976859269</v>
      </c>
      <c r="E7" s="53">
        <f>C7/$C$16</f>
        <v>0.45729001703028405</v>
      </c>
      <c r="F7" s="60"/>
      <c r="G7" s="61"/>
      <c r="H7" s="61"/>
      <c r="I7" s="61"/>
      <c r="J7" s="55">
        <f>B7</f>
        <v>9453328.0705503896</v>
      </c>
      <c r="K7" s="29">
        <f>C7</f>
        <v>9037022.4169724025</v>
      </c>
      <c r="L7" s="24">
        <f t="shared" ref="L7:L15" si="0">J7/$J$16</f>
        <v>0.38122980417298052</v>
      </c>
      <c r="M7" s="24">
        <f t="shared" ref="M7:M16" si="1">K7/$K$16</f>
        <v>0.37902993448456318</v>
      </c>
      <c r="N7" s="32">
        <f>K7/J7*100</f>
        <v>95.596200084551285</v>
      </c>
      <c r="O7" s="80"/>
    </row>
    <row r="8" spans="1:16" ht="14.25" customHeight="1" x14ac:dyDescent="0.2">
      <c r="A8" s="31" t="s">
        <v>51</v>
      </c>
      <c r="B8" s="29">
        <v>3320986.0000000005</v>
      </c>
      <c r="C8" s="28">
        <v>3337546.0399999996</v>
      </c>
      <c r="D8" s="24">
        <f>B8/$B$16</f>
        <v>0.1624950676428015</v>
      </c>
      <c r="E8" s="53">
        <f>C8/$C$16</f>
        <v>0.16888599087732215</v>
      </c>
      <c r="F8" s="60"/>
      <c r="G8" s="61"/>
      <c r="H8" s="61"/>
      <c r="I8" s="61"/>
      <c r="J8" s="55">
        <f t="shared" ref="J8:J11" si="2">B8</f>
        <v>3320986.0000000005</v>
      </c>
      <c r="K8" s="29">
        <f>C8</f>
        <v>3337546.0399999996</v>
      </c>
      <c r="L8" s="24">
        <f t="shared" si="0"/>
        <v>0.13392731459149473</v>
      </c>
      <c r="M8" s="24">
        <f t="shared" si="1"/>
        <v>0.13998303849557403</v>
      </c>
      <c r="N8" s="32">
        <f t="shared" ref="N8:N15" si="3">K8/J8*100</f>
        <v>100.49864829300692</v>
      </c>
      <c r="O8" s="80"/>
    </row>
    <row r="9" spans="1:16" ht="14.25" customHeight="1" x14ac:dyDescent="0.2">
      <c r="A9" s="31" t="s">
        <v>75</v>
      </c>
      <c r="B9" s="29">
        <v>1726559.62</v>
      </c>
      <c r="C9" s="29">
        <v>1688979.8299999877</v>
      </c>
      <c r="D9" s="24">
        <f>B9/$B$16</f>
        <v>8.4480158073906256E-2</v>
      </c>
      <c r="E9" s="53">
        <f>C9/$C$16</f>
        <v>8.5465497327299508E-2</v>
      </c>
      <c r="F9" s="60"/>
      <c r="G9" s="61"/>
      <c r="H9" s="61"/>
      <c r="I9" s="61"/>
      <c r="J9" s="55">
        <f t="shared" si="2"/>
        <v>1726559.62</v>
      </c>
      <c r="K9" s="29">
        <f t="shared" ref="K9:K10" si="4">C9</f>
        <v>1688979.8299999877</v>
      </c>
      <c r="L9" s="24">
        <f t="shared" si="0"/>
        <v>6.9627963920568053E-2</v>
      </c>
      <c r="M9" s="24">
        <f t="shared" si="1"/>
        <v>7.0839031350451831E-2</v>
      </c>
      <c r="N9" s="32">
        <f t="shared" si="3"/>
        <v>97.823429346736816</v>
      </c>
      <c r="O9" s="80"/>
    </row>
    <row r="10" spans="1:16" ht="14.25" customHeight="1" x14ac:dyDescent="0.2">
      <c r="A10" s="31" t="s">
        <v>1</v>
      </c>
      <c r="B10" s="29">
        <v>3342559.38</v>
      </c>
      <c r="C10" s="28">
        <v>3289504.8899999959</v>
      </c>
      <c r="D10" s="24">
        <f>B10/$B$16</f>
        <v>0.16355064807655936</v>
      </c>
      <c r="E10" s="53">
        <f>C10/$C$16</f>
        <v>0.16645502000129592</v>
      </c>
      <c r="F10" s="60"/>
      <c r="G10" s="61"/>
      <c r="H10" s="61"/>
      <c r="I10" s="61"/>
      <c r="J10" s="55">
        <f t="shared" si="2"/>
        <v>3342559.38</v>
      </c>
      <c r="K10" s="29">
        <f t="shared" si="4"/>
        <v>3289504.8899999959</v>
      </c>
      <c r="L10" s="24">
        <f t="shared" si="0"/>
        <v>0.13479731670835454</v>
      </c>
      <c r="M10" s="24">
        <f t="shared" si="1"/>
        <v>0.13796810115262065</v>
      </c>
      <c r="N10" s="32">
        <f t="shared" si="3"/>
        <v>98.412758489274637</v>
      </c>
      <c r="O10" s="80"/>
    </row>
    <row r="11" spans="1:16" ht="15.6" customHeight="1" x14ac:dyDescent="0.2">
      <c r="A11" s="31" t="s">
        <v>2</v>
      </c>
      <c r="B11" s="47">
        <v>2594024.1900000009</v>
      </c>
      <c r="C11" s="48">
        <v>2409071.69</v>
      </c>
      <c r="D11" s="49">
        <f>B11/$B$16</f>
        <v>0.1269249964381402</v>
      </c>
      <c r="E11" s="54">
        <f>C11/$C$16</f>
        <v>0.12190347476379834</v>
      </c>
      <c r="F11" s="60"/>
      <c r="G11" s="61"/>
      <c r="H11" s="62"/>
      <c r="I11" s="62"/>
      <c r="J11" s="55">
        <f t="shared" si="2"/>
        <v>2594024.1900000009</v>
      </c>
      <c r="K11" s="29">
        <f>C11</f>
        <v>2409071.69</v>
      </c>
      <c r="L11" s="24">
        <f t="shared" si="0"/>
        <v>0.10461070710688855</v>
      </c>
      <c r="M11" s="24">
        <f t="shared" si="1"/>
        <v>0.10104105563735312</v>
      </c>
      <c r="N11" s="32">
        <f t="shared" si="3"/>
        <v>92.870054924198655</v>
      </c>
      <c r="O11" s="80"/>
    </row>
    <row r="12" spans="1:16" ht="14.4" customHeight="1" x14ac:dyDescent="0.2">
      <c r="A12" s="45" t="s">
        <v>5</v>
      </c>
      <c r="B12" s="52"/>
      <c r="C12" s="52"/>
      <c r="D12" s="52"/>
      <c r="E12" s="52"/>
      <c r="F12" s="57">
        <v>1038141</v>
      </c>
      <c r="G12" s="58">
        <v>1138670.49</v>
      </c>
      <c r="H12" s="59">
        <f>F12/$F$16</f>
        <v>0.23813463180099531</v>
      </c>
      <c r="I12" s="59">
        <f>G12/$G$16</f>
        <v>0.27906002914362138</v>
      </c>
      <c r="J12" s="30">
        <f t="shared" ref="J12:K15" si="5">F12</f>
        <v>1038141</v>
      </c>
      <c r="K12" s="29">
        <f t="shared" si="5"/>
        <v>1138670.49</v>
      </c>
      <c r="L12" s="24">
        <f t="shared" si="0"/>
        <v>4.1865709851631093E-2</v>
      </c>
      <c r="M12" s="24">
        <f t="shared" si="1"/>
        <v>4.7758009365301266E-2</v>
      </c>
      <c r="N12" s="32">
        <f t="shared" si="3"/>
        <v>109.68360656211441</v>
      </c>
      <c r="O12" s="80"/>
    </row>
    <row r="13" spans="1:16" ht="14.25" customHeight="1" x14ac:dyDescent="0.2">
      <c r="A13" s="45" t="s">
        <v>55</v>
      </c>
      <c r="B13" s="52"/>
      <c r="C13" s="52"/>
      <c r="D13" s="52"/>
      <c r="E13" s="52"/>
      <c r="F13" s="46">
        <v>1563233.26</v>
      </c>
      <c r="G13" s="58">
        <v>1232967.4896215862</v>
      </c>
      <c r="H13" s="25">
        <f>F13/$F$16</f>
        <v>0.35858325293882964</v>
      </c>
      <c r="I13" s="25">
        <f>G13/$G$16</f>
        <v>0.3021698960398434</v>
      </c>
      <c r="J13" s="30">
        <f t="shared" si="5"/>
        <v>1563233.26</v>
      </c>
      <c r="K13" s="29">
        <f t="shared" si="5"/>
        <v>1232967.4896215862</v>
      </c>
      <c r="L13" s="24">
        <f t="shared" si="0"/>
        <v>6.304140776019769E-2</v>
      </c>
      <c r="M13" s="24">
        <f t="shared" si="1"/>
        <v>5.1713005152579039E-2</v>
      </c>
      <c r="N13" s="32">
        <f t="shared" si="3"/>
        <v>78.87290535397041</v>
      </c>
      <c r="O13" s="80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441737.65</v>
      </c>
      <c r="G14" s="30">
        <v>433573.21</v>
      </c>
      <c r="H14" s="25">
        <f>F14/$F$16</f>
        <v>0.10132827104929575</v>
      </c>
      <c r="I14" s="25">
        <f>G14/$G$16</f>
        <v>0.10625809106416158</v>
      </c>
      <c r="J14" s="30">
        <f t="shared" si="5"/>
        <v>441737.65</v>
      </c>
      <c r="K14" s="29">
        <f t="shared" si="5"/>
        <v>433573.21</v>
      </c>
      <c r="L14" s="24">
        <f t="shared" si="0"/>
        <v>1.7814208556873649E-2</v>
      </c>
      <c r="M14" s="24">
        <f t="shared" si="1"/>
        <v>1.8184886326266112E-2</v>
      </c>
      <c r="N14" s="76">
        <f t="shared" si="3"/>
        <v>98.151744593199155</v>
      </c>
      <c r="O14" s="80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1316359</v>
      </c>
      <c r="G15" s="30">
        <v>1275167.119999998</v>
      </c>
      <c r="H15" s="25">
        <f>F15/$F$16</f>
        <v>0.30195384421087923</v>
      </c>
      <c r="I15" s="25">
        <f>G15/$G$16</f>
        <v>0.31251198375237355</v>
      </c>
      <c r="J15" s="30">
        <f t="shared" si="5"/>
        <v>1316359</v>
      </c>
      <c r="K15" s="29">
        <f t="shared" si="5"/>
        <v>1275167.119999998</v>
      </c>
      <c r="L15" s="24">
        <f t="shared" si="0"/>
        <v>5.3085567331011156E-2</v>
      </c>
      <c r="M15" s="24">
        <f t="shared" si="1"/>
        <v>5.3482938035290743E-2</v>
      </c>
      <c r="N15" s="32">
        <f t="shared" si="3"/>
        <v>96.870771575231231</v>
      </c>
      <c r="O15" s="80"/>
    </row>
    <row r="16" spans="1:16" s="12" customFormat="1" ht="18.149999999999999" customHeight="1" x14ac:dyDescent="0.2">
      <c r="A16" s="33" t="s">
        <v>50</v>
      </c>
      <c r="B16" s="50">
        <f>SUM(B7:B15)</f>
        <v>20437457.260550391</v>
      </c>
      <c r="C16" s="50">
        <f>SUM(C7:C15)</f>
        <v>19762124.866972387</v>
      </c>
      <c r="D16" s="51">
        <f>B16/B16</f>
        <v>1</v>
      </c>
      <c r="E16" s="51">
        <f>C16/C16</f>
        <v>1</v>
      </c>
      <c r="F16" s="40">
        <f>SUM(F7:F15)</f>
        <v>4359470.91</v>
      </c>
      <c r="G16" s="40">
        <f>SUM(G7:G15)</f>
        <v>4080378.3096215846</v>
      </c>
      <c r="H16" s="34">
        <f>SUM(H7:H15)</f>
        <v>0.99999999999999989</v>
      </c>
      <c r="I16" s="34">
        <f t="shared" ref="I16" si="6">G16/$G$16</f>
        <v>1</v>
      </c>
      <c r="J16" s="40">
        <f>SUM(J7:J15)</f>
        <v>24796928.170550391</v>
      </c>
      <c r="K16" s="40">
        <f>SUM(K7:K15)</f>
        <v>23842503.176593971</v>
      </c>
      <c r="L16" s="39">
        <f>J16/J16</f>
        <v>1</v>
      </c>
      <c r="M16" s="39">
        <f t="shared" si="1"/>
        <v>1</v>
      </c>
      <c r="N16" s="35">
        <f>K16/J16*100</f>
        <v>96.151035372639726</v>
      </c>
      <c r="O16" s="80"/>
      <c r="P16" s="2"/>
    </row>
    <row r="17" spans="1:15" ht="24.75" customHeight="1" x14ac:dyDescent="0.2">
      <c r="A17" s="2" t="s">
        <v>53</v>
      </c>
      <c r="B17" s="23"/>
      <c r="C17" s="74"/>
      <c r="D17" s="81"/>
      <c r="E17" s="74"/>
      <c r="F17" s="74"/>
      <c r="G17" s="74"/>
      <c r="H17" s="81"/>
      <c r="I17" s="75"/>
      <c r="J17" s="75"/>
      <c r="K17" s="74"/>
      <c r="L17" s="81"/>
      <c r="O17" s="79"/>
    </row>
    <row r="18" spans="1:15" ht="11.4" x14ac:dyDescent="0.2">
      <c r="A18" s="8"/>
      <c r="D18" s="67"/>
      <c r="O18" s="79"/>
    </row>
    <row r="19" spans="1:15" ht="11.4" x14ac:dyDescent="0.2">
      <c r="A19" s="8"/>
      <c r="C19" s="67"/>
      <c r="G19" s="67"/>
    </row>
    <row r="20" spans="1:15" ht="11.4" x14ac:dyDescent="0.2">
      <c r="A20" s="44" t="s">
        <v>40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2020-01-23T12:37:07Z</cp:lastPrinted>
  <dcterms:created xsi:type="dcterms:W3CDTF">2018-02-21T07:14:25Z</dcterms:created>
  <dcterms:modified xsi:type="dcterms:W3CDTF">2021-06-02T07:45:45Z</dcterms:modified>
</cp:coreProperties>
</file>