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0D0F05DF-312B-4498-A0AB-6687D3EB0889}" xr6:coauthVersionLast="45" xr6:coauthVersionMax="45" xr10:uidLastSave="{00000000-0000-0000-0000-000000000000}"/>
  <bookViews>
    <workbookView xWindow="31260" yWindow="1845" windowWidth="21600" windowHeight="1185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3" l="1"/>
  <c r="I6" i="3" l="1"/>
  <c r="M6" i="3"/>
  <c r="L6" i="3"/>
  <c r="K6" i="3"/>
  <c r="J6" i="3"/>
  <c r="G6" i="3"/>
  <c r="F6" i="3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<sst xmlns="http://schemas.openxmlformats.org/spreadsheetml/2006/main" count="81" uniqueCount="75">
  <si>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</si>
  <si>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</si>
  <si>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</si>
  <si>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</si>
  <si>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</si>
  <si>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</si>
  <si>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</si>
  <si>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</si>
  <si>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</si>
  <si>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</si>
  <si>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</si>
  <si>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</si>
  <si>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</si>
  <si>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</si>
  <si>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</si>
  <si>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</si>
  <si>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</si>
  <si>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</si>
  <si>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</si>
  <si>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</si>
  <si>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</si>
  <si>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</si>
  <si>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</si>
  <si>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</si>
  <si>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</si>
  <si>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</si>
  <si>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</si>
  <si>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</si>
  <si>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</si>
  <si>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</si>
  <si>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</si>
  <si>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</si>
  <si>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</si>
  <si>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</si>
  <si>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</si>
  <si>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</si>
  <si>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</si>
  <si>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</si>
  <si>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</si>
  <si>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</si>
  <si>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</si>
  <si>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</si>
  <si>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</si>
  <si>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</si>
  <si>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</si>
  <si>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</si>
  <si>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</si>
  <si>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</si>
  <si>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</si>
  <si>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</si>
  <si>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</si>
  <si>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</si>
  <si>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</si>
  <si>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</si>
  <si>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</si>
  <si>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</si>
  <si>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</si>
  <si>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</si>
  <si>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</si>
  <si>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</si>
  <si>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</si>
  <si>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</si>
  <si>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>Jun, 2021. godine                                                                                     verzija 01</t>
  </si>
  <si>
    <t>June 2021                                                                                           version 01</t>
  </si>
  <si>
    <t>za period od 1. januara do 31. maja 2021. godine</t>
  </si>
  <si>
    <t>for the period 1 January - 31 May 2021</t>
  </si>
  <si>
    <t>Tablela 1: Podaci o osiguranju za period od 1. januara do 31. maja 2021. godine</t>
  </si>
  <si>
    <t>Table 1: Insurance data for the period 1 January - 31 May 2021</t>
  </si>
  <si>
    <t>Tablela 2: Bruto fakturisana premija za period od 1. januara do 31. maja 2021. godine</t>
  </si>
  <si>
    <t>Table 2: Gross Written Premium for the period 1 January - 31 May 2021</t>
  </si>
  <si>
    <t>Tablela 1: Podaci o osiguranju za period od 1. januara do 31.  maja 2021. godine</t>
  </si>
  <si>
    <r>
      <t xml:space="preserve">BFP/ </t>
    </r>
    <r>
      <rPr>
        <sz val="9"/>
        <color theme="0"/>
        <rFont val="Arial"/>
        <family val="2"/>
        <charset val="238"/>
      </rPr>
      <t>GWP 
V 2020</t>
    </r>
  </si>
  <si>
    <r>
      <t xml:space="preserve">BFP/ </t>
    </r>
    <r>
      <rPr>
        <sz val="9"/>
        <color theme="0"/>
        <rFont val="Arial"/>
        <family val="2"/>
        <charset val="238"/>
      </rPr>
      <t>GWP
V 2021</t>
    </r>
  </si>
  <si>
    <r>
      <rPr>
        <b/>
        <sz val="9"/>
        <color theme="0"/>
        <rFont val="Arial"/>
        <family val="2"/>
        <charset val="238"/>
      </rPr>
      <t>Učešće</t>
    </r>
    <r>
      <rPr>
        <sz val="9"/>
        <color theme="0"/>
        <rFont val="Arial"/>
        <family val="2"/>
        <charset val="238"/>
      </rPr>
      <t>/Share V 2020</t>
    </r>
  </si>
  <si>
    <r>
      <rPr>
        <b/>
        <sz val="9"/>
        <color theme="0"/>
        <rFont val="Arial"/>
        <family val="2"/>
        <charset val="238"/>
      </rPr>
      <t>Učešće</t>
    </r>
    <r>
      <rPr>
        <sz val="9"/>
        <color theme="0"/>
        <rFont val="Arial"/>
        <family val="2"/>
        <charset val="238"/>
      </rPr>
      <t>/Share V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</si>
</sst>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2" fontId="56" fillId="3" borderId="11" xfId="6" applyNumberFormat="1" applyFont="1" applyFill="1" applyBorder="1" applyAlignment="1">
      <alignment horizontal="center" vertical="center"/>
    </xf>
    <xf numFmtId="172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3" fontId="56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3" fontId="46" fillId="37" borderId="11" xfId="6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2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2" fontId="56" fillId="3" borderId="12" xfId="6" applyNumberFormat="1" applyFont="1" applyFill="1" applyBorder="1" applyAlignment="1">
      <alignment horizontal="center" vertical="center"/>
    </xf>
    <xf numFmtId="172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2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 wrapText="1"/>
    </xf>
    <xf numFmtId="0" fontId="60" fillId="0" borderId="0" xfId="0" applyNumberFormat="1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3" fontId="57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8" fillId="0" borderId="0" xfId="0" applyNumberFormat="1" applyFont="1" applyAlignment="1">
      <alignment vertical="center"/>
    </xf>
    <xf numFmtId="38" fontId="48" fillId="0" borderId="0" xfId="0" applyNumberFormat="1" applyFont="1" applyAlignment="1">
      <alignment vertical="center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0" fontId="61" fillId="0" borderId="0" xfId="0" applyFont="1"/>
    <xf numFmtId="3" fontId="47" fillId="37" borderId="11" xfId="3" applyNumberFormat="1" applyFont="1" applyFill="1" applyBorder="1" applyAlignment="1">
      <alignment horizontal="center" vertical="center" wrapText="1"/>
    </xf>
    <xf numFmtId="3" fontId="47" fillId="37" borderId="14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F7-42E0-9835-E94E3BBD42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F7-42E0-9835-E94E3BBD42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CF7-42E0-9835-E94E3BBD428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CF7-42E0-9835-E94E3BBD428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CF7-42E0-9835-E94E3BBD428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CF7-42E0-9835-E94E3BBD428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CF7-42E0-9835-E94E3BBD428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CF7-42E0-9835-E94E3BBD428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CF7-42E0-9835-E94E3BBD428E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F7-42E0-9835-E94E3BBD428E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7-42E0-9835-E94E3BBD428E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F7-42E0-9835-E94E3BBD428E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F7-42E0-9835-E94E3BBD428E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F7-42E0-9835-E94E3BBD428E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F7-42E0-9835-E94E3BBD428E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F7-42E0-9835-E94E3BBD428E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F7-42E0-9835-E94E3BBD428E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F7-42E0-9835-E94E3BBD428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[1]MO_I!$G$46:$G$54</c:f>
              <c:strCache>
                <c:ptCount val="9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13</c:v>
                </c:pt>
                <c:pt idx="7">
                  <c:v>02</c:v>
                </c:pt>
                <c:pt idx="8">
                  <c:v>Ostalo (manje od 3%)/
Others (less than 3%)</c:v>
                </c:pt>
              </c:strCache>
            </c:strRef>
          </c:cat>
          <c:val>
            <c:numRef>
              <c:f>[1]MO_I!$H$46:$H$54</c:f>
              <c:numCache>
                <c:formatCode>General</c:formatCode>
                <c:ptCount val="9"/>
                <c:pt idx="0">
                  <c:v>14352564.643761318</c:v>
                </c:pt>
                <c:pt idx="1">
                  <c:v>6773265.2999999998</c:v>
                </c:pt>
                <c:pt idx="2">
                  <c:v>4610269.8500000006</c:v>
                </c:pt>
                <c:pt idx="3">
                  <c:v>4512298.4989908254</c:v>
                </c:pt>
                <c:pt idx="4">
                  <c:v>2370163.5797247705</c:v>
                </c:pt>
                <c:pt idx="5">
                  <c:v>1727641.6604587149</c:v>
                </c:pt>
                <c:pt idx="6">
                  <c:v>1271962.4578899085</c:v>
                </c:pt>
                <c:pt idx="7">
                  <c:v>1225469.5399999996</c:v>
                </c:pt>
                <c:pt idx="8">
                  <c:v>2830235.7011009185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F7-42E0-9835-E94E3BBD428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[1]MO_I!$G$46:$G$54</c:f>
              <c:strCache>
                <c:ptCount val="9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13</c:v>
                </c:pt>
                <c:pt idx="7">
                  <c:v>02</c:v>
                </c:pt>
                <c:pt idx="8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0.36176365446817016</c:v>
                </c:pt>
                <c:pt idx="1">
                  <c:v>0.1707235792646673</c:v>
                </c:pt>
                <c:pt idx="2">
                  <c:v>0.11620418443789304</c:v>
                </c:pt>
                <c:pt idx="3">
                  <c:v>0.11373476696067102</c:v>
                </c:pt>
                <c:pt idx="4">
                  <c:v>5.9741172366800613E-2</c:v>
                </c:pt>
                <c:pt idx="5">
                  <c:v>4.3546082265560282E-2</c:v>
                </c:pt>
                <c:pt idx="6">
                  <c:v>3.2060457384010754E-2</c:v>
                </c:pt>
                <c:pt idx="7">
                  <c:v>3.0888579862452057E-2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F7-42E0-9835-E94E3BBD428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104775</xdr:rowOff>
    </xdr:from>
    <xdr:to>
      <xdr:col>4</xdr:col>
      <xdr:colOff>959933</xdr:colOff>
      <xdr:row>62</xdr:row>
      <xdr:rowOff>136671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2BC100-2597-452E-B9BD-2F76C5D63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05/MAJ%202021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GRAWE NL)"/>
    </sheetNames>
    <sheetDataSet>
      <sheetData sheetId="0">
        <row r="46">
          <cell r="G46" t="str">
            <v>10</v>
          </cell>
          <cell r="H46">
            <v>14352564.643761318</v>
          </cell>
          <cell r="I46">
            <v>0.36176365446817016</v>
          </cell>
        </row>
        <row r="47">
          <cell r="G47" t="str">
            <v>20</v>
          </cell>
          <cell r="H47">
            <v>6773265.2999999998</v>
          </cell>
          <cell r="I47">
            <v>0.1707235792646673</v>
          </cell>
        </row>
        <row r="48">
          <cell r="G48" t="str">
            <v>01</v>
          </cell>
          <cell r="H48">
            <v>4610269.8500000006</v>
          </cell>
          <cell r="I48">
            <v>0.11620418443789304</v>
          </cell>
        </row>
        <row r="49">
          <cell r="G49" t="str">
            <v>09</v>
          </cell>
          <cell r="H49">
            <v>4512298.4989908254</v>
          </cell>
          <cell r="I49">
            <v>0.11373476696067102</v>
          </cell>
        </row>
        <row r="50">
          <cell r="G50" t="str">
            <v>03</v>
          </cell>
          <cell r="H50">
            <v>2370163.5797247705</v>
          </cell>
          <cell r="I50">
            <v>5.9741172366800613E-2</v>
          </cell>
        </row>
        <row r="51">
          <cell r="G51" t="str">
            <v>08</v>
          </cell>
          <cell r="H51">
            <v>1727641.6604587149</v>
          </cell>
          <cell r="I51">
            <v>4.3546082265560282E-2</v>
          </cell>
        </row>
        <row r="52">
          <cell r="G52" t="str">
            <v>13</v>
          </cell>
          <cell r="H52">
            <v>1271962.4578899085</v>
          </cell>
          <cell r="I52">
            <v>3.2060457384010754E-2</v>
          </cell>
        </row>
        <row r="53">
          <cell r="G53" t="str">
            <v>02</v>
          </cell>
          <cell r="H53">
            <v>1225469.5399999996</v>
          </cell>
          <cell r="I53">
            <v>3.0888579862452057E-2</v>
          </cell>
        </row>
        <row r="54">
          <cell r="G54" t="str">
            <v>Ostalo (manje od 3%)/
Others (less than 3%)</v>
          </cell>
          <cell r="H54">
            <v>2830235.7011009185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olstice">
    <a:dk1>
      <a:sysClr val="windowText" lastClr="000000"/>
    </a:dk1>
    <a:lt1>
      <a:sysClr val="window" lastClr="FFFFFF"/>
    </a:lt1>
    <a:dk2>
      <a:srgbClr val="4F271C"/>
    </a:dk2>
    <a:lt2>
      <a:srgbClr val="E7DEC9"/>
    </a:lt2>
    <a:accent1>
      <a:srgbClr val="3891A7"/>
    </a:accent1>
    <a:accent2>
      <a:srgbClr val="FEB80A"/>
    </a:accent2>
    <a:accent3>
      <a:srgbClr val="C32D2E"/>
    </a:accent3>
    <a:accent4>
      <a:srgbClr val="84AA33"/>
    </a:accent4>
    <a:accent5>
      <a:srgbClr val="964305"/>
    </a:accent5>
    <a:accent6>
      <a:srgbClr val="475A8D"/>
    </a:accent6>
    <a:hlink>
      <a:srgbClr val="8DC765"/>
    </a:hlink>
    <a:folHlink>
      <a:srgbClr val="AA8A1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topLeftCell="A4" workbookViewId="0">
      <selection activeCell="A21" sqref="A21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42</v>
      </c>
    </row>
    <row r="13" spans="1:1" x14ac:dyDescent="0.25">
      <c r="A13" s="18" t="s">
        <v>64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43</v>
      </c>
    </row>
    <row r="17" spans="1:1" x14ac:dyDescent="0.25">
      <c r="A17" s="20" t="s">
        <v>65</v>
      </c>
    </row>
    <row r="22" spans="1:1" x14ac:dyDescent="0.25">
      <c r="A22" s="65" t="s">
        <v>62</v>
      </c>
    </row>
    <row r="23" spans="1:1" x14ac:dyDescent="0.25">
      <c r="A23" s="66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20" sqref="A20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3" t="s">
        <v>52</v>
      </c>
    </row>
    <row r="5" spans="1:1" s="4" customFormat="1" x14ac:dyDescent="0.2">
      <c r="A5" s="1" t="s">
        <v>66</v>
      </c>
    </row>
    <row r="6" spans="1:1" s="5" customFormat="1" x14ac:dyDescent="0.2">
      <c r="A6" s="63" t="s">
        <v>67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4" t="s">
        <v>68</v>
      </c>
    </row>
    <row r="10" spans="1:1" s="95" customFormat="1" x14ac:dyDescent="0.2">
      <c r="A10" s="63" t="s">
        <v>69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69"/>
  <sheetViews>
    <sheetView showGridLines="0" topLeftCell="A52" zoomScaleNormal="100" workbookViewId="0">
      <selection activeCell="I9" sqref="I9"/>
    </sheetView>
  </sheetViews>
  <sheetFormatPr defaultColWidth="9.140625" defaultRowHeight="11.25" x14ac:dyDescent="0.25"/>
  <cols>
    <col min="1" max="1" width="5" style="89" customWidth="1"/>
    <col min="2" max="2" width="37.42578125" style="89" customWidth="1"/>
    <col min="3" max="3" width="13.42578125" style="89" bestFit="1" customWidth="1"/>
    <col min="4" max="4" width="22.140625" style="89" customWidth="1"/>
    <col min="5" max="5" width="14.85546875" style="89" bestFit="1" customWidth="1"/>
    <col min="6" max="6" width="8.140625" style="89" customWidth="1"/>
    <col min="7" max="7" width="10.28515625" style="89" customWidth="1"/>
    <col min="8" max="16384" width="9.140625" style="89"/>
  </cols>
  <sheetData>
    <row r="2" spans="1:10" s="84" customFormat="1" ht="15" x14ac:dyDescent="0.25">
      <c r="A2" s="82" t="s">
        <v>70</v>
      </c>
      <c r="B2" s="82"/>
      <c r="C2" s="82"/>
      <c r="D2" s="82"/>
      <c r="E2" s="83"/>
      <c r="F2" s="83"/>
      <c r="G2" s="83"/>
    </row>
    <row r="3" spans="1:10" s="86" customFormat="1" ht="14.25" x14ac:dyDescent="0.25">
      <c r="A3" s="102" t="s">
        <v>67</v>
      </c>
      <c r="B3" s="102"/>
      <c r="C3" s="102"/>
      <c r="D3" s="102"/>
      <c r="E3" s="85"/>
      <c r="F3" s="85"/>
      <c r="G3" s="85"/>
    </row>
    <row r="5" spans="1:10" s="87" customFormat="1" ht="16.5" customHeight="1" x14ac:dyDescent="0.25">
      <c r="A5" s="105" t="s">
        <v>10</v>
      </c>
      <c r="B5" s="105" t="s">
        <v>48</v>
      </c>
      <c r="C5" s="101" t="s">
        <v>49</v>
      </c>
      <c r="D5" s="101"/>
      <c r="E5" s="100" t="s">
        <v>39</v>
      </c>
      <c r="F5" s="100"/>
      <c r="G5" s="100"/>
    </row>
    <row r="6" spans="1:10" s="10" customFormat="1" ht="23.25" customHeight="1" x14ac:dyDescent="0.25">
      <c r="A6" s="105"/>
      <c r="B6" s="105"/>
      <c r="C6" s="99" t="s">
        <v>59</v>
      </c>
      <c r="D6" s="99" t="s">
        <v>61</v>
      </c>
      <c r="E6" s="99" t="s">
        <v>44</v>
      </c>
      <c r="F6" s="98" t="s">
        <v>47</v>
      </c>
      <c r="G6" s="98"/>
    </row>
    <row r="7" spans="1:10" ht="22.5" x14ac:dyDescent="0.25">
      <c r="A7" s="105"/>
      <c r="B7" s="105"/>
      <c r="C7" s="99"/>
      <c r="D7" s="99"/>
      <c r="E7" s="99"/>
      <c r="F7" s="81" t="s">
        <v>46</v>
      </c>
      <c r="G7" s="81" t="s">
        <v>45</v>
      </c>
      <c r="H7" s="88"/>
      <c r="I7" s="88"/>
      <c r="J7" s="88"/>
    </row>
    <row r="8" spans="1:10" s="11" customFormat="1" ht="22.5" x14ac:dyDescent="0.25">
      <c r="A8" s="36">
        <v>1</v>
      </c>
      <c r="B8" s="26" t="s">
        <v>11</v>
      </c>
      <c r="C8" s="41">
        <v>12684</v>
      </c>
      <c r="D8" s="41">
        <v>4610269.8500000006</v>
      </c>
      <c r="E8" s="73">
        <v>5375</v>
      </c>
      <c r="F8" s="41">
        <v>4646</v>
      </c>
      <c r="G8" s="41">
        <v>3380029.810000001</v>
      </c>
      <c r="H8" s="90"/>
      <c r="I8" s="77"/>
      <c r="J8" s="77"/>
    </row>
    <row r="9" spans="1:10" s="11" customFormat="1" ht="22.5" x14ac:dyDescent="0.25">
      <c r="A9" s="36">
        <v>2</v>
      </c>
      <c r="B9" s="26" t="s">
        <v>12</v>
      </c>
      <c r="C9" s="41">
        <v>9903</v>
      </c>
      <c r="D9" s="41">
        <v>1225469.5399999996</v>
      </c>
      <c r="E9" s="73">
        <v>7210</v>
      </c>
      <c r="F9" s="41">
        <v>5980</v>
      </c>
      <c r="G9" s="41">
        <v>508633.57999999955</v>
      </c>
      <c r="H9" s="77"/>
      <c r="I9" s="77"/>
      <c r="J9" s="77"/>
    </row>
    <row r="10" spans="1:10" s="11" customFormat="1" ht="22.5" x14ac:dyDescent="0.25">
      <c r="A10" s="36">
        <v>3</v>
      </c>
      <c r="B10" s="26" t="s">
        <v>13</v>
      </c>
      <c r="C10" s="41">
        <v>6105</v>
      </c>
      <c r="D10" s="41">
        <v>2370163.5797247705</v>
      </c>
      <c r="E10" s="73">
        <v>1500</v>
      </c>
      <c r="F10" s="41">
        <v>1218</v>
      </c>
      <c r="G10" s="41">
        <v>1385586.9499999997</v>
      </c>
      <c r="H10" s="77"/>
      <c r="I10" s="77"/>
      <c r="J10" s="77"/>
    </row>
    <row r="11" spans="1:10" s="11" customFormat="1" ht="22.5" x14ac:dyDescent="0.25">
      <c r="A11" s="36">
        <v>4</v>
      </c>
      <c r="B11" s="26" t="s">
        <v>14</v>
      </c>
      <c r="C11" s="41">
        <v>5</v>
      </c>
      <c r="D11" s="41">
        <v>55310.42</v>
      </c>
      <c r="E11" s="73">
        <v>0</v>
      </c>
      <c r="F11" s="41">
        <v>0</v>
      </c>
      <c r="G11" s="41">
        <v>0</v>
      </c>
      <c r="H11" s="77"/>
      <c r="I11" s="77"/>
      <c r="J11" s="77"/>
    </row>
    <row r="12" spans="1:10" s="11" customFormat="1" ht="22.5" x14ac:dyDescent="0.25">
      <c r="A12" s="36">
        <v>5</v>
      </c>
      <c r="B12" s="26" t="s">
        <v>15</v>
      </c>
      <c r="C12" s="41">
        <v>4</v>
      </c>
      <c r="D12" s="41">
        <v>323757.37</v>
      </c>
      <c r="E12" s="73">
        <v>2</v>
      </c>
      <c r="F12" s="42">
        <v>1</v>
      </c>
      <c r="G12" s="42">
        <v>120106.11</v>
      </c>
      <c r="H12" s="77"/>
      <c r="I12" s="77"/>
      <c r="J12" s="77"/>
    </row>
    <row r="13" spans="1:10" s="11" customFormat="1" ht="22.5" x14ac:dyDescent="0.25">
      <c r="A13" s="36">
        <v>6</v>
      </c>
      <c r="B13" s="26" t="s">
        <v>16</v>
      </c>
      <c r="C13" s="41">
        <v>20</v>
      </c>
      <c r="D13" s="41">
        <v>223702.28366972474</v>
      </c>
      <c r="E13" s="73">
        <v>2</v>
      </c>
      <c r="F13" s="41">
        <v>1</v>
      </c>
      <c r="G13" s="41">
        <v>0</v>
      </c>
      <c r="H13" s="77"/>
      <c r="I13" s="77"/>
      <c r="J13" s="77"/>
    </row>
    <row r="14" spans="1:10" s="11" customFormat="1" ht="22.5" x14ac:dyDescent="0.25">
      <c r="A14" s="36">
        <v>7</v>
      </c>
      <c r="B14" s="26" t="s">
        <v>17</v>
      </c>
      <c r="C14" s="41">
        <v>160</v>
      </c>
      <c r="D14" s="41">
        <v>261972.78477064217</v>
      </c>
      <c r="E14" s="73">
        <v>48</v>
      </c>
      <c r="F14" s="41">
        <v>47</v>
      </c>
      <c r="G14" s="41">
        <v>5442.77</v>
      </c>
      <c r="H14" s="77"/>
      <c r="I14" s="77"/>
      <c r="J14" s="77"/>
    </row>
    <row r="15" spans="1:10" s="11" customFormat="1" ht="45" x14ac:dyDescent="0.25">
      <c r="A15" s="36">
        <v>8</v>
      </c>
      <c r="B15" s="26" t="s">
        <v>18</v>
      </c>
      <c r="C15" s="41">
        <v>5381</v>
      </c>
      <c r="D15" s="41">
        <v>1727641.6604587149</v>
      </c>
      <c r="E15" s="73">
        <v>295</v>
      </c>
      <c r="F15" s="41">
        <v>217</v>
      </c>
      <c r="G15" s="41">
        <v>183206.61000000002</v>
      </c>
      <c r="H15" s="77"/>
      <c r="I15" s="77"/>
      <c r="J15" s="77"/>
    </row>
    <row r="16" spans="1:10" s="11" customFormat="1" ht="22.5" x14ac:dyDescent="0.25">
      <c r="A16" s="36">
        <v>9</v>
      </c>
      <c r="B16" s="26" t="s">
        <v>19</v>
      </c>
      <c r="C16" s="41">
        <v>6860</v>
      </c>
      <c r="D16" s="41">
        <v>4512298.4989908254</v>
      </c>
      <c r="E16" s="73">
        <v>1121</v>
      </c>
      <c r="F16" s="41">
        <v>741</v>
      </c>
      <c r="G16" s="41">
        <v>675895.69999999984</v>
      </c>
      <c r="H16" s="77"/>
      <c r="I16" s="77"/>
      <c r="J16" s="77"/>
    </row>
    <row r="17" spans="1:10" s="11" customFormat="1" ht="33.75" x14ac:dyDescent="0.25">
      <c r="A17" s="36">
        <v>10</v>
      </c>
      <c r="B17" s="26" t="s">
        <v>20</v>
      </c>
      <c r="C17" s="41">
        <v>115060</v>
      </c>
      <c r="D17" s="41">
        <v>14352564.643761318</v>
      </c>
      <c r="E17" s="73">
        <v>6612</v>
      </c>
      <c r="F17" s="41">
        <v>5025</v>
      </c>
      <c r="G17" s="41">
        <v>5732065.2899999991</v>
      </c>
      <c r="H17" s="77"/>
      <c r="I17" s="77"/>
      <c r="J17" s="77"/>
    </row>
    <row r="18" spans="1:10" s="11" customFormat="1" ht="33.75" x14ac:dyDescent="0.25">
      <c r="A18" s="36">
        <v>11</v>
      </c>
      <c r="B18" s="26" t="s">
        <v>58</v>
      </c>
      <c r="C18" s="41">
        <v>7</v>
      </c>
      <c r="D18" s="41">
        <v>619392.89229357801</v>
      </c>
      <c r="E18" s="73">
        <v>0</v>
      </c>
      <c r="F18" s="41">
        <v>0</v>
      </c>
      <c r="G18" s="41">
        <v>0</v>
      </c>
      <c r="H18" s="77"/>
      <c r="I18" s="77"/>
      <c r="J18" s="77"/>
    </row>
    <row r="19" spans="1:10" s="11" customFormat="1" ht="33.75" x14ac:dyDescent="0.25">
      <c r="A19" s="36">
        <v>12</v>
      </c>
      <c r="B19" s="26" t="s">
        <v>21</v>
      </c>
      <c r="C19" s="41">
        <v>621</v>
      </c>
      <c r="D19" s="41">
        <v>71132.007614678892</v>
      </c>
      <c r="E19" s="73">
        <v>6</v>
      </c>
      <c r="F19" s="41">
        <v>3</v>
      </c>
      <c r="G19" s="41">
        <v>1284.26</v>
      </c>
      <c r="H19" s="77"/>
      <c r="I19" s="77"/>
      <c r="J19" s="77"/>
    </row>
    <row r="20" spans="1:10" s="11" customFormat="1" ht="22.5" x14ac:dyDescent="0.25">
      <c r="A20" s="36">
        <v>13</v>
      </c>
      <c r="B20" s="26" t="s">
        <v>22</v>
      </c>
      <c r="C20" s="41">
        <v>1370</v>
      </c>
      <c r="D20" s="41">
        <v>1271962.4578899085</v>
      </c>
      <c r="E20" s="73">
        <v>1841</v>
      </c>
      <c r="F20" s="41">
        <v>1651</v>
      </c>
      <c r="G20" s="41">
        <v>950325.92</v>
      </c>
      <c r="H20" s="77"/>
      <c r="I20" s="77"/>
      <c r="J20" s="77"/>
    </row>
    <row r="21" spans="1:10" s="11" customFormat="1" ht="22.5" x14ac:dyDescent="0.25">
      <c r="A21" s="36">
        <v>14</v>
      </c>
      <c r="B21" s="26" t="s">
        <v>23</v>
      </c>
      <c r="C21" s="41">
        <v>393</v>
      </c>
      <c r="D21" s="41">
        <v>228580.50055045876</v>
      </c>
      <c r="E21" s="73">
        <v>71</v>
      </c>
      <c r="F21" s="41">
        <v>60</v>
      </c>
      <c r="G21" s="41">
        <v>126961.05</v>
      </c>
      <c r="H21" s="77"/>
      <c r="I21" s="77"/>
      <c r="J21" s="77"/>
    </row>
    <row r="22" spans="1:10" s="11" customFormat="1" ht="22.5" x14ac:dyDescent="0.25">
      <c r="A22" s="36">
        <v>15</v>
      </c>
      <c r="B22" s="26" t="s">
        <v>56</v>
      </c>
      <c r="C22" s="41">
        <v>61</v>
      </c>
      <c r="D22" s="41">
        <v>23172.009174311926</v>
      </c>
      <c r="E22" s="73">
        <v>16</v>
      </c>
      <c r="F22" s="41">
        <v>13</v>
      </c>
      <c r="G22" s="41">
        <v>3383.7</v>
      </c>
      <c r="H22" s="77"/>
      <c r="I22" s="77"/>
      <c r="J22" s="77"/>
    </row>
    <row r="23" spans="1:10" s="11" customFormat="1" ht="22.5" x14ac:dyDescent="0.25">
      <c r="A23" s="36">
        <v>16</v>
      </c>
      <c r="B23" s="26" t="s">
        <v>24</v>
      </c>
      <c r="C23" s="41">
        <v>933</v>
      </c>
      <c r="D23" s="41">
        <v>103245.80165137615</v>
      </c>
      <c r="E23" s="73">
        <v>102</v>
      </c>
      <c r="F23" s="41">
        <v>98</v>
      </c>
      <c r="G23" s="41">
        <v>9184.8000000000065</v>
      </c>
      <c r="H23" s="77"/>
      <c r="I23" s="77"/>
      <c r="J23" s="77"/>
    </row>
    <row r="24" spans="1:10" s="11" customFormat="1" ht="22.5" x14ac:dyDescent="0.25">
      <c r="A24" s="36">
        <v>17</v>
      </c>
      <c r="B24" s="26" t="s">
        <v>25</v>
      </c>
      <c r="C24" s="41">
        <v>655</v>
      </c>
      <c r="D24" s="41">
        <v>2649.068899082572</v>
      </c>
      <c r="E24" s="73">
        <v>1</v>
      </c>
      <c r="F24" s="41">
        <v>0</v>
      </c>
      <c r="G24" s="41">
        <v>0</v>
      </c>
      <c r="H24" s="77"/>
      <c r="I24" s="77"/>
      <c r="J24" s="77"/>
    </row>
    <row r="25" spans="1:10" s="11" customFormat="1" ht="22.5" x14ac:dyDescent="0.25">
      <c r="A25" s="36">
        <v>18</v>
      </c>
      <c r="B25" s="26" t="s">
        <v>26</v>
      </c>
      <c r="C25" s="41">
        <v>18020</v>
      </c>
      <c r="D25" s="41">
        <v>262206.98247706529</v>
      </c>
      <c r="E25" s="73">
        <v>1366</v>
      </c>
      <c r="F25" s="41">
        <v>1056</v>
      </c>
      <c r="G25" s="41">
        <v>105761.86000000004</v>
      </c>
      <c r="H25" s="77"/>
      <c r="I25" s="77"/>
      <c r="J25" s="77"/>
    </row>
    <row r="26" spans="1:10" s="11" customFormat="1" ht="22.5" x14ac:dyDescent="0.25">
      <c r="A26" s="36">
        <v>19</v>
      </c>
      <c r="B26" s="26" t="s">
        <v>27</v>
      </c>
      <c r="C26" s="41">
        <v>10104</v>
      </c>
      <c r="D26" s="41">
        <v>35085.949999999997</v>
      </c>
      <c r="E26" s="73">
        <v>8</v>
      </c>
      <c r="F26" s="41">
        <v>8</v>
      </c>
      <c r="G26" s="41">
        <v>285</v>
      </c>
      <c r="H26" s="77"/>
      <c r="I26" s="77"/>
      <c r="J26" s="77"/>
    </row>
    <row r="27" spans="1:10" s="11" customFormat="1" ht="22.5" x14ac:dyDescent="0.25">
      <c r="A27" s="36">
        <v>20</v>
      </c>
      <c r="B27" s="26" t="s">
        <v>57</v>
      </c>
      <c r="C27" s="41">
        <v>59147</v>
      </c>
      <c r="D27" s="41">
        <v>6773265.2999999998</v>
      </c>
      <c r="E27" s="73">
        <v>1183</v>
      </c>
      <c r="F27" s="41">
        <v>993</v>
      </c>
      <c r="G27" s="41">
        <v>3732057.65</v>
      </c>
      <c r="H27" s="77"/>
      <c r="I27" s="77"/>
      <c r="J27" s="77"/>
    </row>
    <row r="28" spans="1:10" s="11" customFormat="1" ht="22.5" x14ac:dyDescent="0.25">
      <c r="A28" s="36">
        <v>21</v>
      </c>
      <c r="B28" s="26" t="s">
        <v>28</v>
      </c>
      <c r="C28" s="41">
        <v>40</v>
      </c>
      <c r="D28" s="41">
        <v>9173.9</v>
      </c>
      <c r="E28" s="73">
        <v>20</v>
      </c>
      <c r="F28" s="41">
        <v>14</v>
      </c>
      <c r="G28" s="41">
        <v>11487.55</v>
      </c>
      <c r="H28" s="77"/>
      <c r="I28" s="77"/>
      <c r="J28" s="77"/>
    </row>
    <row r="29" spans="1:10" s="11" customFormat="1" ht="45" x14ac:dyDescent="0.25">
      <c r="A29" s="36">
        <v>22</v>
      </c>
      <c r="B29" s="26" t="s">
        <v>29</v>
      </c>
      <c r="C29" s="41">
        <v>37783</v>
      </c>
      <c r="D29" s="41">
        <v>609753.7300000001</v>
      </c>
      <c r="E29" s="73">
        <v>431</v>
      </c>
      <c r="F29" s="41">
        <v>246</v>
      </c>
      <c r="G29" s="41">
        <v>162759.5</v>
      </c>
      <c r="H29" s="77"/>
      <c r="I29" s="77"/>
      <c r="J29" s="77"/>
    </row>
    <row r="30" spans="1:10" s="11" customFormat="1" ht="22.5" x14ac:dyDescent="0.25">
      <c r="A30" s="36">
        <v>23</v>
      </c>
      <c r="B30" s="26" t="s">
        <v>30</v>
      </c>
      <c r="C30" s="41">
        <v>4</v>
      </c>
      <c r="D30" s="41">
        <v>1100</v>
      </c>
      <c r="E30" s="73">
        <v>0</v>
      </c>
      <c r="F30" s="41">
        <v>0</v>
      </c>
      <c r="G30" s="41">
        <v>0</v>
      </c>
      <c r="H30" s="77"/>
      <c r="I30" s="77"/>
      <c r="J30" s="77"/>
    </row>
    <row r="31" spans="1:10" s="11" customFormat="1" ht="22.5" x14ac:dyDescent="0.25">
      <c r="A31" s="37"/>
      <c r="B31" s="27" t="s">
        <v>31</v>
      </c>
      <c r="C31" s="71">
        <f>SUM(C8:C26)</f>
        <v>188346</v>
      </c>
      <c r="D31" s="71">
        <f t="shared" ref="D31:G31" si="0">SUM(D8:D26)</f>
        <v>32280578.301926456</v>
      </c>
      <c r="E31" s="71">
        <f>SUM(E8:E26)</f>
        <v>25576</v>
      </c>
      <c r="F31" s="71">
        <f t="shared" si="0"/>
        <v>20765</v>
      </c>
      <c r="G31" s="71">
        <f t="shared" si="0"/>
        <v>13188153.41</v>
      </c>
      <c r="H31" s="77"/>
      <c r="I31" s="77"/>
      <c r="J31" s="77"/>
    </row>
    <row r="32" spans="1:10" s="11" customFormat="1" ht="22.5" x14ac:dyDescent="0.25">
      <c r="A32" s="37"/>
      <c r="B32" s="27" t="s">
        <v>32</v>
      </c>
      <c r="C32" s="71">
        <f>SUM(C27:C30)</f>
        <v>96974</v>
      </c>
      <c r="D32" s="71">
        <f>SUM(D27:D30)</f>
        <v>7393292.9300000006</v>
      </c>
      <c r="E32" s="71">
        <f t="shared" ref="E32:F32" si="1">SUM(E27:E30)</f>
        <v>1634</v>
      </c>
      <c r="F32" s="71">
        <f t="shared" si="1"/>
        <v>1253</v>
      </c>
      <c r="G32" s="71">
        <f>SUM(G27:G30)</f>
        <v>3906304.6999999997</v>
      </c>
      <c r="H32" s="77"/>
      <c r="I32" s="77"/>
      <c r="J32" s="77"/>
    </row>
    <row r="33" spans="1:10" s="11" customFormat="1" ht="20.25" customHeight="1" x14ac:dyDescent="0.25">
      <c r="A33" s="37"/>
      <c r="B33" s="38" t="s">
        <v>33</v>
      </c>
      <c r="C33" s="72">
        <f>C31+C32</f>
        <v>285320</v>
      </c>
      <c r="D33" s="72">
        <f t="shared" ref="D33:G33" si="2">D31+D32</f>
        <v>39673871.231926456</v>
      </c>
      <c r="E33" s="72">
        <f t="shared" si="2"/>
        <v>27210</v>
      </c>
      <c r="F33" s="72">
        <f t="shared" si="2"/>
        <v>22018</v>
      </c>
      <c r="G33" s="72">
        <f t="shared" si="2"/>
        <v>17094458.109999999</v>
      </c>
      <c r="H33" s="77"/>
      <c r="I33" s="77"/>
      <c r="J33" s="77"/>
    </row>
    <row r="34" spans="1:10" ht="17.25" customHeight="1" x14ac:dyDescent="0.25">
      <c r="A34" s="89" t="s">
        <v>54</v>
      </c>
      <c r="D34" s="91"/>
      <c r="H34" s="88"/>
      <c r="I34" s="88"/>
      <c r="J34" s="88"/>
    </row>
    <row r="35" spans="1:10" x14ac:dyDescent="0.25">
      <c r="H35" s="88"/>
      <c r="I35" s="88"/>
      <c r="J35" s="88"/>
    </row>
    <row r="36" spans="1:10" ht="15" x14ac:dyDescent="0.25">
      <c r="A36" s="107" t="s">
        <v>9</v>
      </c>
      <c r="B36" s="107"/>
      <c r="C36" s="107"/>
      <c r="H36" s="88"/>
      <c r="I36" s="88"/>
      <c r="J36" s="88"/>
    </row>
    <row r="37" spans="1:10" ht="14.25" x14ac:dyDescent="0.25">
      <c r="A37" s="106" t="s">
        <v>8</v>
      </c>
      <c r="B37" s="106"/>
      <c r="C37" s="106"/>
      <c r="H37" s="88"/>
      <c r="I37" s="88"/>
      <c r="J37" s="88"/>
    </row>
    <row r="38" spans="1:10" x14ac:dyDescent="0.25">
      <c r="H38" s="88"/>
      <c r="I38" s="88"/>
      <c r="J38" s="88"/>
    </row>
    <row r="60" spans="2:4" x14ac:dyDescent="0.25">
      <c r="B60" s="104"/>
      <c r="C60" s="104"/>
      <c r="D60" s="104"/>
    </row>
    <row r="61" spans="2:4" x14ac:dyDescent="0.25">
      <c r="B61" s="92"/>
      <c r="C61" s="92"/>
      <c r="D61" s="92"/>
    </row>
    <row r="62" spans="2:4" x14ac:dyDescent="0.25">
      <c r="B62" s="92"/>
      <c r="C62" s="92"/>
      <c r="D62" s="92"/>
    </row>
    <row r="66" spans="1:2" ht="15.75" customHeight="1" x14ac:dyDescent="0.25">
      <c r="A66" s="89" t="s">
        <v>54</v>
      </c>
    </row>
    <row r="69" spans="1:2" s="93" customFormat="1" ht="12.75" x14ac:dyDescent="0.25">
      <c r="A69" s="103" t="s">
        <v>41</v>
      </c>
      <c r="B69" s="103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C25" sqref="C25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8" width="12" style="2" bestFit="1" customWidth="1"/>
    <col min="9" max="9" width="11.7109375" style="2" customWidth="1"/>
    <col min="10" max="10" width="11.140625" style="2" customWidth="1"/>
    <col min="11" max="11" width="11.42578125" style="2" customWidth="1"/>
    <col min="12" max="12" width="11.85546875" style="2" bestFit="1" customWidth="1"/>
    <col min="13" max="13" width="11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9" t="s">
        <v>68</v>
      </c>
      <c r="B2" s="109"/>
      <c r="C2" s="109"/>
      <c r="D2" s="109"/>
      <c r="E2" s="109"/>
      <c r="F2" s="109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10" t="s">
        <v>69</v>
      </c>
      <c r="B3" s="110"/>
      <c r="C3" s="110"/>
      <c r="D3" s="110"/>
      <c r="E3" s="110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8"/>
      <c r="N4" s="108"/>
    </row>
    <row r="5" spans="1:16" s="9" customFormat="1" ht="16.5" customHeight="1" x14ac:dyDescent="0.2">
      <c r="A5" s="112" t="s">
        <v>38</v>
      </c>
      <c r="B5" s="111" t="s">
        <v>34</v>
      </c>
      <c r="C5" s="111"/>
      <c r="D5" s="111"/>
      <c r="E5" s="111"/>
      <c r="F5" s="111" t="s">
        <v>35</v>
      </c>
      <c r="G5" s="111"/>
      <c r="H5" s="111"/>
      <c r="I5" s="111"/>
      <c r="J5" s="111" t="s">
        <v>36</v>
      </c>
      <c r="K5" s="111"/>
      <c r="L5" s="111"/>
      <c r="M5" s="111"/>
      <c r="N5" s="111"/>
    </row>
    <row r="6" spans="1:16" s="8" customFormat="1" ht="24" x14ac:dyDescent="0.2">
      <c r="A6" s="112"/>
      <c r="B6" s="94" t="s">
        <v>71</v>
      </c>
      <c r="C6" s="94" t="s">
        <v>72</v>
      </c>
      <c r="D6" s="96" t="s">
        <v>73</v>
      </c>
      <c r="E6" s="96" t="s">
        <v>74</v>
      </c>
      <c r="F6" s="56" t="str">
        <f>B6</f>
        <v>BFP/ GWP 
V 2020</v>
      </c>
      <c r="G6" s="56" t="str">
        <f>C6</f>
        <v>BFP/ GWP
V 2021</v>
      </c>
      <c r="H6" s="97" t="str">
        <f>D6</f>
        <v>Učešće/Share V 2020</v>
      </c>
      <c r="I6" s="97" t="str">
        <f>E6</f>
        <v>Učešće/Share V 2021</v>
      </c>
      <c r="J6" s="94" t="str">
        <f>B6</f>
        <v>BFP/ GWP 
V 2020</v>
      </c>
      <c r="K6" s="94" t="str">
        <f>C6</f>
        <v>BFP/ GWP
V 2021</v>
      </c>
      <c r="L6" s="96" t="str">
        <f>D6</f>
        <v>Učešće/Share V 2020</v>
      </c>
      <c r="M6" s="96" t="str">
        <f>E6</f>
        <v>Učešće/Share V 2021</v>
      </c>
      <c r="N6" s="94" t="s">
        <v>37</v>
      </c>
      <c r="O6" s="78"/>
    </row>
    <row r="7" spans="1:16" ht="14.25" customHeight="1" x14ac:dyDescent="0.2">
      <c r="A7" s="31" t="s">
        <v>0</v>
      </c>
      <c r="B7" s="29">
        <v>13448914.02</v>
      </c>
      <c r="C7" s="68">
        <v>14088558.601926459</v>
      </c>
      <c r="D7" s="24">
        <f>B7/$B$16</f>
        <v>0.44282251175913906</v>
      </c>
      <c r="E7" s="53">
        <f>C7/$C$16</f>
        <v>0.43644071274539947</v>
      </c>
      <c r="F7" s="60"/>
      <c r="G7" s="61"/>
      <c r="H7" s="61"/>
      <c r="I7" s="61"/>
      <c r="J7" s="55">
        <f>B7</f>
        <v>13448914.02</v>
      </c>
      <c r="K7" s="29">
        <f>C7</f>
        <v>14088558.601926459</v>
      </c>
      <c r="L7" s="24">
        <f t="shared" ref="L7:L15" si="0">J7/$J$16</f>
        <v>0.35519131213515093</v>
      </c>
      <c r="M7" s="24">
        <f t="shared" ref="M7:M16" si="1">K7/$K$16</f>
        <v>0.35510924859253662</v>
      </c>
      <c r="N7" s="32">
        <f>K7/J7*100</f>
        <v>104.7561058162409</v>
      </c>
      <c r="O7" s="79"/>
    </row>
    <row r="8" spans="1:16" ht="14.25" customHeight="1" x14ac:dyDescent="0.2">
      <c r="A8" s="31" t="s">
        <v>51</v>
      </c>
      <c r="B8" s="29">
        <v>5163034.2</v>
      </c>
      <c r="C8" s="28">
        <v>5622952.8899999997</v>
      </c>
      <c r="D8" s="24">
        <f>B8/$B$16</f>
        <v>0.16999943410615523</v>
      </c>
      <c r="E8" s="53">
        <f>C8/$C$16</f>
        <v>0.17418996764579123</v>
      </c>
      <c r="F8" s="60"/>
      <c r="G8" s="61"/>
      <c r="H8" s="61"/>
      <c r="I8" s="61"/>
      <c r="J8" s="55">
        <f t="shared" ref="J8:J11" si="2">B8</f>
        <v>5163034.2</v>
      </c>
      <c r="K8" s="29">
        <f>C8</f>
        <v>5622952.8899999997</v>
      </c>
      <c r="L8" s="24">
        <f t="shared" si="0"/>
        <v>0.13635784193203276</v>
      </c>
      <c r="M8" s="24">
        <f t="shared" si="1"/>
        <v>0.14172937289454837</v>
      </c>
      <c r="N8" s="32">
        <f t="shared" ref="N8:N15" si="3">K8/J8*100</f>
        <v>108.90791484588654</v>
      </c>
      <c r="O8" s="79"/>
    </row>
    <row r="9" spans="1:16" ht="14.25" customHeight="1" x14ac:dyDescent="0.2">
      <c r="A9" s="31" t="s">
        <v>60</v>
      </c>
      <c r="B9" s="29">
        <v>2652813.2599999998</v>
      </c>
      <c r="C9" s="29">
        <v>2799265.24</v>
      </c>
      <c r="D9" s="24">
        <f>B9/$B$16</f>
        <v>8.7347233336030353E-2</v>
      </c>
      <c r="E9" s="53">
        <f>C9/$C$16</f>
        <v>8.6716700482188824E-2</v>
      </c>
      <c r="F9" s="60"/>
      <c r="G9" s="61"/>
      <c r="H9" s="61"/>
      <c r="I9" s="61"/>
      <c r="J9" s="55">
        <f t="shared" si="2"/>
        <v>2652813.2599999998</v>
      </c>
      <c r="K9" s="29">
        <f t="shared" ref="K9:K10" si="4">C9</f>
        <v>2799265.24</v>
      </c>
      <c r="L9" s="24">
        <f t="shared" si="0"/>
        <v>7.006188167072E-2</v>
      </c>
      <c r="M9" s="24">
        <f t="shared" si="1"/>
        <v>7.0556896846188488E-2</v>
      </c>
      <c r="N9" s="32">
        <f t="shared" si="3"/>
        <v>105.52062906983511</v>
      </c>
      <c r="O9" s="79"/>
    </row>
    <row r="10" spans="1:16" ht="14.25" customHeight="1" x14ac:dyDescent="0.2">
      <c r="A10" s="31" t="s">
        <v>1</v>
      </c>
      <c r="B10" s="29">
        <v>5031845.12</v>
      </c>
      <c r="C10" s="28">
        <v>5100551.1399999997</v>
      </c>
      <c r="D10" s="24">
        <f>B10/$B$16</f>
        <v>0.16567986764639653</v>
      </c>
      <c r="E10" s="53">
        <f>C10/$C$16</f>
        <v>0.15800680806562895</v>
      </c>
      <c r="F10" s="60"/>
      <c r="G10" s="61"/>
      <c r="H10" s="61"/>
      <c r="I10" s="61"/>
      <c r="J10" s="55">
        <f t="shared" si="2"/>
        <v>5031845.12</v>
      </c>
      <c r="K10" s="29">
        <f t="shared" si="4"/>
        <v>5100551.1399999997</v>
      </c>
      <c r="L10" s="24">
        <f t="shared" si="0"/>
        <v>0.13289308474838893</v>
      </c>
      <c r="M10" s="24">
        <f t="shared" si="1"/>
        <v>0.12856197244234316</v>
      </c>
      <c r="N10" s="32">
        <f t="shared" si="3"/>
        <v>101.36542398188917</v>
      </c>
      <c r="O10" s="79"/>
    </row>
    <row r="11" spans="1:16" ht="15.6" customHeight="1" x14ac:dyDescent="0.2">
      <c r="A11" s="31" t="s">
        <v>2</v>
      </c>
      <c r="B11" s="47">
        <v>4074283.91</v>
      </c>
      <c r="C11" s="48">
        <v>4669250.43</v>
      </c>
      <c r="D11" s="49">
        <f>B11/$B$16</f>
        <v>0.13415095315227885</v>
      </c>
      <c r="E11" s="54">
        <f>C11/$C$16</f>
        <v>0.14464581106099161</v>
      </c>
      <c r="F11" s="60"/>
      <c r="G11" s="61"/>
      <c r="H11" s="62"/>
      <c r="I11" s="62"/>
      <c r="J11" s="55">
        <f t="shared" si="2"/>
        <v>4074283.91</v>
      </c>
      <c r="K11" s="29">
        <f>C11</f>
        <v>4669250.43</v>
      </c>
      <c r="L11" s="24">
        <f t="shared" si="0"/>
        <v>0.10760350210076168</v>
      </c>
      <c r="M11" s="24">
        <f t="shared" si="1"/>
        <v>0.11769081980188888</v>
      </c>
      <c r="N11" s="32">
        <f t="shared" si="3"/>
        <v>114.60297154402279</v>
      </c>
      <c r="O11" s="79"/>
    </row>
    <row r="12" spans="1:16" ht="14.45" customHeight="1" x14ac:dyDescent="0.2">
      <c r="A12" s="45" t="s">
        <v>5</v>
      </c>
      <c r="B12" s="52"/>
      <c r="C12" s="52"/>
      <c r="D12" s="52"/>
      <c r="E12" s="52"/>
      <c r="F12" s="57">
        <v>1748620.46</v>
      </c>
      <c r="G12" s="58">
        <v>1890001.35</v>
      </c>
      <c r="H12" s="59">
        <f>F12/$F$16</f>
        <v>0.23336816269478819</v>
      </c>
      <c r="I12" s="59">
        <f>G12/$G$16</f>
        <v>0.25563728745697084</v>
      </c>
      <c r="J12" s="30">
        <f t="shared" ref="J12:K15" si="5">F12</f>
        <v>1748620.46</v>
      </c>
      <c r="K12" s="29">
        <f t="shared" si="5"/>
        <v>1890001.35</v>
      </c>
      <c r="L12" s="24">
        <f t="shared" si="0"/>
        <v>4.6181780528162762E-2</v>
      </c>
      <c r="M12" s="24">
        <f t="shared" si="1"/>
        <v>4.7638440396990389E-2</v>
      </c>
      <c r="N12" s="32">
        <f t="shared" si="3"/>
        <v>108.08528169686407</v>
      </c>
      <c r="O12" s="79"/>
    </row>
    <row r="13" spans="1:16" ht="14.25" customHeight="1" x14ac:dyDescent="0.2">
      <c r="A13" s="45" t="s">
        <v>55</v>
      </c>
      <c r="B13" s="52"/>
      <c r="C13" s="52"/>
      <c r="D13" s="52"/>
      <c r="E13" s="52"/>
      <c r="F13" s="46">
        <v>2516612.0699999998</v>
      </c>
      <c r="G13" s="58">
        <v>2480508.66</v>
      </c>
      <c r="H13" s="25">
        <f>F13/$F$16</f>
        <v>0.33586312663379664</v>
      </c>
      <c r="I13" s="25">
        <f>G13/$G$16</f>
        <v>0.33550796424347823</v>
      </c>
      <c r="J13" s="30">
        <f t="shared" si="5"/>
        <v>2516612.0699999998</v>
      </c>
      <c r="K13" s="29">
        <f t="shared" si="5"/>
        <v>2480508.66</v>
      </c>
      <c r="L13" s="24">
        <f t="shared" si="0"/>
        <v>6.646475261490728E-2</v>
      </c>
      <c r="M13" s="24">
        <f t="shared" si="1"/>
        <v>6.252247595147406E-2</v>
      </c>
      <c r="N13" s="32">
        <f t="shared" si="3"/>
        <v>98.565396294868762</v>
      </c>
      <c r="O13" s="79"/>
    </row>
    <row r="14" spans="1:16" ht="14.25" customHeight="1" x14ac:dyDescent="0.2">
      <c r="A14" s="45" t="s">
        <v>3</v>
      </c>
      <c r="B14" s="52"/>
      <c r="C14" s="52"/>
      <c r="D14" s="52"/>
      <c r="E14" s="52"/>
      <c r="F14" s="46">
        <v>741190.04</v>
      </c>
      <c r="G14" s="30">
        <v>711820.93</v>
      </c>
      <c r="H14" s="25">
        <f>F14/$F$16</f>
        <v>9.8918068156697986E-2</v>
      </c>
      <c r="I14" s="25">
        <f>G14/$G$16</f>
        <v>9.6279281335062708E-2</v>
      </c>
      <c r="J14" s="30">
        <f t="shared" si="5"/>
        <v>741190.04</v>
      </c>
      <c r="K14" s="29">
        <f t="shared" si="5"/>
        <v>711820.93</v>
      </c>
      <c r="L14" s="24">
        <f t="shared" si="0"/>
        <v>1.9575131676624773E-2</v>
      </c>
      <c r="M14" s="24">
        <f t="shared" si="1"/>
        <v>1.7941806733172579E-2</v>
      </c>
      <c r="N14" s="76">
        <f t="shared" si="3"/>
        <v>96.037573575597435</v>
      </c>
      <c r="O14" s="79"/>
    </row>
    <row r="15" spans="1:16" ht="14.25" customHeight="1" x14ac:dyDescent="0.2">
      <c r="A15" s="45" t="s">
        <v>4</v>
      </c>
      <c r="B15" s="52"/>
      <c r="C15" s="52"/>
      <c r="D15" s="52"/>
      <c r="E15" s="52"/>
      <c r="F15" s="46">
        <v>2486546.65</v>
      </c>
      <c r="G15" s="30">
        <v>2310961.9900000002</v>
      </c>
      <c r="H15" s="25">
        <f>F15/$F$16</f>
        <v>0.3318506425147173</v>
      </c>
      <c r="I15" s="25">
        <f>G15/$G$16</f>
        <v>0.31257546696448835</v>
      </c>
      <c r="J15" s="30">
        <f t="shared" si="5"/>
        <v>2486546.65</v>
      </c>
      <c r="K15" s="29">
        <f t="shared" si="5"/>
        <v>2310961.9900000002</v>
      </c>
      <c r="L15" s="24">
        <f t="shared" si="0"/>
        <v>6.5670712593250996E-2</v>
      </c>
      <c r="M15" s="24">
        <f t="shared" si="1"/>
        <v>5.8248966340857536E-2</v>
      </c>
      <c r="N15" s="32">
        <f t="shared" si="3"/>
        <v>92.938613880419268</v>
      </c>
      <c r="O15" s="79"/>
    </row>
    <row r="16" spans="1:16" s="12" customFormat="1" ht="18.2" customHeight="1" x14ac:dyDescent="0.2">
      <c r="A16" s="33" t="s">
        <v>50</v>
      </c>
      <c r="B16" s="50">
        <f>SUM(B7:B15)</f>
        <v>30370890.509999998</v>
      </c>
      <c r="C16" s="50">
        <f>SUM(C7:C15)</f>
        <v>32280578.301926456</v>
      </c>
      <c r="D16" s="51">
        <f>B16/B16</f>
        <v>1</v>
      </c>
      <c r="E16" s="51">
        <f>C16/C16</f>
        <v>1</v>
      </c>
      <c r="F16" s="40">
        <f>SUM(F7:F15)</f>
        <v>7492969.2199999988</v>
      </c>
      <c r="G16" s="40">
        <f>SUM(G7:G15)</f>
        <v>7393292.9299999997</v>
      </c>
      <c r="H16" s="34">
        <f>SUM(H7:H15)</f>
        <v>1</v>
      </c>
      <c r="I16" s="34">
        <f t="shared" ref="I16" si="6">G16/$G$16</f>
        <v>1</v>
      </c>
      <c r="J16" s="40">
        <f>SUM(J7:J15)</f>
        <v>37863859.729999997</v>
      </c>
      <c r="K16" s="40">
        <f>SUM(K7:K15)</f>
        <v>39673871.231926456</v>
      </c>
      <c r="L16" s="39">
        <f>J16/J16</f>
        <v>1</v>
      </c>
      <c r="M16" s="39">
        <f t="shared" si="1"/>
        <v>1</v>
      </c>
      <c r="N16" s="35">
        <f>K16/J16*100</f>
        <v>104.78031430190507</v>
      </c>
      <c r="O16" s="79"/>
      <c r="P16" s="2"/>
    </row>
    <row r="17" spans="1:15" ht="24.75" customHeight="1" x14ac:dyDescent="0.2">
      <c r="A17" s="2" t="s">
        <v>53</v>
      </c>
      <c r="B17" s="23"/>
      <c r="C17" s="74"/>
      <c r="D17" s="80"/>
      <c r="E17" s="74"/>
      <c r="F17" s="74"/>
      <c r="G17" s="74"/>
      <c r="H17" s="80"/>
      <c r="I17" s="75"/>
      <c r="J17" s="75"/>
      <c r="K17" s="74"/>
      <c r="L17" s="80"/>
      <c r="O17" s="78"/>
    </row>
    <row r="18" spans="1:15" ht="12" x14ac:dyDescent="0.2">
      <c r="A18" s="8"/>
      <c r="D18" s="67"/>
      <c r="O18" s="78"/>
    </row>
    <row r="19" spans="1:15" ht="12" x14ac:dyDescent="0.2">
      <c r="A19" s="8"/>
      <c r="C19" s="67"/>
      <c r="G19" s="67"/>
    </row>
    <row r="20" spans="1:15" ht="12" x14ac:dyDescent="0.2">
      <c r="A20" s="44" t="s">
        <v>40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2020-01-23T12:37:07Z</cp:lastPrinted>
  <dcterms:created xsi:type="dcterms:W3CDTF">2018-02-21T07:14:25Z</dcterms:created>
  <dcterms:modified xsi:type="dcterms:W3CDTF">2021-06-23T12:34:20Z</dcterms:modified>
</cp:coreProperties>
</file>