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AppData\Local\Microsoft\Windows\Temporary Internet Files\Content.Outlook\5B6Q6WH5\"/>
    </mc:Choice>
  </mc:AlternateContent>
  <xr:revisionPtr revIDLastSave="0" documentId="13_ncr:1_{B22792DF-6A28-4BC7-983A-8F92F6172FC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3" l="1"/>
  <c r="F6" i="3"/>
  <c r="H6" i="3" l="1"/>
  <c r="I6" i="3" l="1"/>
  <c r="L6" i="3"/>
  <c r="K6" i="3"/>
  <c r="J6" i="3"/>
  <c r="G6" i="3"/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<sst xmlns="http://schemas.openxmlformats.org/spreadsheetml/2006/main" count="81" uniqueCount="75">
  <si>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</si>
  <si>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</si>
  <si>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</si>
  <si>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</si>
  <si>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</si>
  <si>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</si>
  <si>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</si>
  <si>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</si>
  <si>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</si>
  <si>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</si>
  <si>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</si>
  <si>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</si>
  <si>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</si>
  <si>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</si>
  <si>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</si>
  <si>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</si>
  <si>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</si>
  <si>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</si>
  <si>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</si>
  <si>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</si>
  <si>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</si>
  <si>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</si>
  <si>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</si>
  <si>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</si>
  <si>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</si>
  <si>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</si>
  <si>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</si>
  <si>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</si>
  <si>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</si>
  <si>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</si>
  <si>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</si>
  <si>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</si>
  <si>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</si>
  <si>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</si>
  <si>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</si>
  <si>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</si>
  <si>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</si>
  <si>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</si>
  <si>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</si>
  <si>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</si>
  <si>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</si>
  <si>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</si>
  <si>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</si>
  <si>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</si>
  <si>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</si>
  <si>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</si>
  <si>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</si>
  <si>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</si>
  <si>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</si>
  <si>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</si>
  <si>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</si>
  <si>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</si>
  <si>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</si>
  <si>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</si>
  <si>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</si>
  <si>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</si>
  <si>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</si>
  <si>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</si>
  <si>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</si>
  <si>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</si>
  <si>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</si>
  <si>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>za period od 1. januara do 30. juna 2021. godine</t>
  </si>
  <si>
    <t>for the period 1 January - 30 June 2021</t>
  </si>
  <si>
    <t>Jul, 2021. godine                                                                                     verzija 01</t>
  </si>
  <si>
    <t>July 2021                                                                                           version 01</t>
  </si>
  <si>
    <t>Tablela 1: Podaci o osiguranju za period od 1. januara do 30. juna 2021. godine</t>
  </si>
  <si>
    <t>Table 1: Insurance data for the period 1 January - 30 June 2021</t>
  </si>
  <si>
    <t>Tablela 2: Bruto fakturisana premija za period od 1. januara do 30. juna 2021. godine</t>
  </si>
  <si>
    <t>Table 2: Gross Written Premium for the period 1 January - 30 June 2021</t>
  </si>
  <si>
    <t>Tablela 1: Podaci o osiguranju za period od 1. januara do 30.  juna 2021. godine</t>
  </si>
  <si>
    <r>
      <t xml:space="preserve">BFP/ </t>
    </r>
    <r>
      <rPr>
        <sz val="9"/>
        <color theme="0"/>
        <rFont val="Arial"/>
        <family val="2"/>
        <charset val="238"/>
      </rPr>
      <t>GWP</t>
    </r>
    <r>
      <rPr>
        <b/>
        <sz val="9"/>
        <color theme="0"/>
        <rFont val="Arial"/>
        <family val="2"/>
        <charset val="238"/>
      </rPr>
      <t xml:space="preserve"> 
VI 2020</t>
    </r>
  </si>
  <si>
    <r>
      <t xml:space="preserve">BFP/ </t>
    </r>
    <r>
      <rPr>
        <sz val="9"/>
        <color theme="0"/>
        <rFont val="Arial"/>
        <family val="2"/>
        <charset val="238"/>
      </rPr>
      <t>GWP</t>
    </r>
    <r>
      <rPr>
        <b/>
        <sz val="9"/>
        <color theme="0"/>
        <rFont val="Arial"/>
        <family val="2"/>
        <charset val="238"/>
      </rPr>
      <t xml:space="preserve">
VI 2021</t>
    </r>
  </si>
  <si>
    <r>
      <t>Učešće/</t>
    </r>
    <r>
      <rPr>
        <sz val="9"/>
        <color theme="0"/>
        <rFont val="Arial"/>
        <family val="2"/>
        <charset val="238"/>
      </rPr>
      <t>Share</t>
    </r>
    <r>
      <rPr>
        <b/>
        <sz val="9"/>
        <color theme="0"/>
        <rFont val="Arial"/>
        <family val="2"/>
        <charset val="238"/>
      </rPr>
      <t xml:space="preserve"> VI 2020</t>
    </r>
  </si>
  <si>
    <r>
      <t>Učešće/</t>
    </r>
    <r>
      <rPr>
        <sz val="9"/>
        <color theme="0"/>
        <rFont val="Arial"/>
        <family val="2"/>
        <charset val="238"/>
      </rPr>
      <t xml:space="preserve">Share </t>
    </r>
    <r>
      <rPr>
        <b/>
        <sz val="9"/>
        <color theme="0"/>
        <rFont val="Arial"/>
        <family val="2"/>
        <charset val="238"/>
      </rPr>
      <t>VI 2021</t>
    </r>
  </si>
  <si>
    <r>
      <t xml:space="preserve">Indeks/
</t>
    </r>
    <r>
      <rPr>
        <sz val="9"/>
        <color theme="0"/>
        <rFont val="Arial"/>
        <family val="2"/>
        <charset val="238"/>
      </rPr>
      <t xml:space="preserve"> Index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</si>
</sst>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  <font>
      <sz val="9"/>
      <color theme="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1" fillId="0" borderId="0" xfId="0" applyNumberFormat="1" applyFont="1"/>
    <xf numFmtId="3" fontId="36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2" fontId="55" fillId="3" borderId="11" xfId="6" applyNumberFormat="1" applyFont="1" applyFill="1" applyBorder="1" applyAlignment="1">
      <alignment horizontal="center" vertical="center"/>
    </xf>
    <xf numFmtId="172" fontId="47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3" fontId="55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3" fontId="46" fillId="37" borderId="11" xfId="6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2" fontId="55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2" fontId="55" fillId="3" borderId="12" xfId="6" applyNumberFormat="1" applyFont="1" applyFill="1" applyBorder="1" applyAlignment="1">
      <alignment horizontal="center" vertical="center"/>
    </xf>
    <xf numFmtId="172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2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3" fontId="32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3" fontId="31" fillId="39" borderId="0" xfId="0" applyNumberFormat="1" applyFont="1" applyFill="1"/>
    <xf numFmtId="3" fontId="31" fillId="0" borderId="0" xfId="0" applyNumberFormat="1" applyFont="1"/>
    <xf numFmtId="173" fontId="56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8" fontId="47" fillId="0" borderId="0" xfId="0" applyNumberFormat="1" applyFont="1" applyAlignment="1">
      <alignment vertical="center"/>
    </xf>
    <xf numFmtId="173" fontId="31" fillId="39" borderId="0" xfId="0" applyNumberFormat="1" applyFont="1" applyFill="1"/>
    <xf numFmtId="165" fontId="33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60" fillId="0" borderId="0" xfId="0" applyFont="1"/>
    <xf numFmtId="3" fontId="46" fillId="37" borderId="11" xfId="3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 3" xfId="96" xr:uid="{00000000-0005-0000-0000-000028000000}"/>
    <cellStyle name="Comma_12 Tablica 14-Grafikon 4" xfId="5" xr:uid="{00000000-0005-0000-0000-000029000000}"/>
    <cellStyle name="Comma_Mjesecni_zbrojni_11_09" xfId="6" xr:uid="{00000000-0005-0000-0000-00002A000000}"/>
    <cellStyle name="Date" xfId="55" xr:uid="{00000000-0005-0000-0000-00002B000000}"/>
    <cellStyle name="Explanatory Text" xfId="26" builtinId="53" customBuiltin="1"/>
    <cellStyle name="Fixed" xfId="56" xr:uid="{00000000-0005-0000-0000-00002D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3000000}"/>
    <cellStyle name="Heading2" xfId="58" xr:uid="{00000000-0005-0000-0000-000034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A000000}"/>
    <cellStyle name="Normal 11" xfId="80" xr:uid="{00000000-0005-0000-0000-00003B000000}"/>
    <cellStyle name="Normal 13" xfId="81" xr:uid="{00000000-0005-0000-0000-00003C000000}"/>
    <cellStyle name="Normal 2" xfId="7" xr:uid="{00000000-0005-0000-0000-00003D000000}"/>
    <cellStyle name="Normal 2 2" xfId="53" xr:uid="{00000000-0005-0000-0000-00003E000000}"/>
    <cellStyle name="Normal 2 2 2" xfId="83" xr:uid="{00000000-0005-0000-0000-00003F000000}"/>
    <cellStyle name="Normal 2 2 3" xfId="84" xr:uid="{00000000-0005-0000-0000-000040000000}"/>
    <cellStyle name="Normal 2 2 4" xfId="85" xr:uid="{00000000-0005-0000-0000-000041000000}"/>
    <cellStyle name="Normal 2 2 5" xfId="82" xr:uid="{00000000-0005-0000-0000-000042000000}"/>
    <cellStyle name="Normal 2 3" xfId="59" xr:uid="{00000000-0005-0000-0000-000043000000}"/>
    <cellStyle name="Normal 2 3 2" xfId="86" xr:uid="{00000000-0005-0000-0000-000044000000}"/>
    <cellStyle name="Normal 2 4" xfId="87" xr:uid="{00000000-0005-0000-0000-000045000000}"/>
    <cellStyle name="Normal 21" xfId="60" xr:uid="{00000000-0005-0000-0000-000046000000}"/>
    <cellStyle name="Normal 3" xfId="8" xr:uid="{00000000-0005-0000-0000-000047000000}"/>
    <cellStyle name="Normal 3 2" xfId="61" xr:uid="{00000000-0005-0000-0000-000048000000}"/>
    <cellStyle name="Normal 3 2 2" xfId="10" xr:uid="{00000000-0005-0000-0000-000049000000}"/>
    <cellStyle name="Normal 3 3" xfId="88" xr:uid="{00000000-0005-0000-0000-00004A000000}"/>
    <cellStyle name="Normal 3 4" xfId="89" xr:uid="{00000000-0005-0000-0000-00004B000000}"/>
    <cellStyle name="Normal 3 5" xfId="94" xr:uid="{00000000-0005-0000-0000-00004C000000}"/>
    <cellStyle name="Normal 4" xfId="9" xr:uid="{00000000-0005-0000-0000-00004D000000}"/>
    <cellStyle name="Normal 4 2" xfId="62" xr:uid="{00000000-0005-0000-0000-00004E000000}"/>
    <cellStyle name="Normal 4 3" xfId="90" xr:uid="{00000000-0005-0000-0000-00004F000000}"/>
    <cellStyle name="Normal 5" xfId="1" xr:uid="{00000000-0005-0000-0000-000050000000}"/>
    <cellStyle name="Normal 5 2" xfId="92" xr:uid="{00000000-0005-0000-0000-000051000000}"/>
    <cellStyle name="Normal 5 3" xfId="91" xr:uid="{00000000-0005-0000-0000-000052000000}"/>
    <cellStyle name="Normal 6" xfId="52" xr:uid="{00000000-0005-0000-0000-000053000000}"/>
    <cellStyle name="Normal 7" xfId="54" xr:uid="{00000000-0005-0000-0000-000054000000}"/>
    <cellStyle name="Normal 8" xfId="95" xr:uid="{00000000-0005-0000-0000-000055000000}"/>
    <cellStyle name="Normal_novozami1" xfId="3" xr:uid="{00000000-0005-0000-0000-000056000000}"/>
    <cellStyle name="Note" xfId="25" builtinId="10" customBuiltin="1"/>
    <cellStyle name="Note 2" xfId="93" xr:uid="{00000000-0005-0000-0000-000058000000}"/>
    <cellStyle name="Obično_ik" xfId="63" xr:uid="{00000000-0005-0000-0000-000059000000}"/>
    <cellStyle name="Output" xfId="20" builtinId="21" customBuiltin="1"/>
    <cellStyle name="Percent 2" xfId="4" xr:uid="{00000000-0005-0000-0000-00005B000000}"/>
    <cellStyle name="Percent 3" xfId="64" xr:uid="{00000000-0005-0000-0000-00005C000000}"/>
    <cellStyle name="Style 1" xfId="65" xr:uid="{00000000-0005-0000-0000-00005D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661-4CD1-94F2-BBB9A3A23D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661-4CD1-94F2-BBB9A3A23D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661-4CD1-94F2-BBB9A3A23DC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661-4CD1-94F2-BBB9A3A23DC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661-4CD1-94F2-BBB9A3A23DC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661-4CD1-94F2-BBB9A3A23DC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661-4CD1-94F2-BBB9A3A23D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661-4CD1-94F2-BBB9A3A23DC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661-4CD1-94F2-BBB9A3A23DCD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61-4CD1-94F2-BBB9A3A23DCD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61-4CD1-94F2-BBB9A3A23DCD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61-4CD1-94F2-BBB9A3A23DCD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61-4CD1-94F2-BBB9A3A23DCD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61-4CD1-94F2-BBB9A3A23DCD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61-4CD1-94F2-BBB9A3A23DCD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61-4CD1-94F2-BBB9A3A23DCD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661-4CD1-94F2-BBB9A3A23DCD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661-4CD1-94F2-BBB9A3A23DC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01</c:v>
                </c:pt>
                <c:pt idx="3">
                  <c:v>09</c:v>
                </c:pt>
                <c:pt idx="4">
                  <c:v>03</c:v>
                </c:pt>
                <c:pt idx="5">
                  <c:v>08</c:v>
                </c:pt>
                <c:pt idx="6">
                  <c:v>02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[1]MO_I!$H$46:$H$53</c:f>
              <c:numCache>
                <c:formatCode>General</c:formatCode>
                <c:ptCount val="8"/>
                <c:pt idx="0">
                  <c:v>18544053.699999999</c:v>
                </c:pt>
                <c:pt idx="1">
                  <c:v>8406976.129999999</c:v>
                </c:pt>
                <c:pt idx="2">
                  <c:v>5541224.2700000005</c:v>
                </c:pt>
                <c:pt idx="3">
                  <c:v>5031451.46</c:v>
                </c:pt>
                <c:pt idx="4">
                  <c:v>3102044.63</c:v>
                </c:pt>
                <c:pt idx="5">
                  <c:v>2032276.27</c:v>
                </c:pt>
                <c:pt idx="6">
                  <c:v>1510662.9600000002</c:v>
                </c:pt>
                <c:pt idx="7">
                  <c:v>4842967.54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661-4CD1-94F2-BBB9A3A23DC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6661-4CD1-94F2-BBB9A3A23D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6661-4CD1-94F2-BBB9A3A23D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6661-4CD1-94F2-BBB9A3A23DC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6661-4CD1-94F2-BBB9A3A23DC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6661-4CD1-94F2-BBB9A3A23DC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6661-4CD1-94F2-BBB9A3A23DC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6661-4CD1-94F2-BBB9A3A23DC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6661-4CD1-94F2-BBB9A3A23DC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6661-4CD1-94F2-BBB9A3A23DC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6661-4CD1-94F2-BBB9A3A23DC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6661-4CD1-94F2-BBB9A3A23DC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6661-4CD1-94F2-BBB9A3A23DCD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6661-4CD1-94F2-BBB9A3A23DCD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6661-4CD1-94F2-BBB9A3A23D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01</c:v>
                </c:pt>
                <c:pt idx="3">
                  <c:v>09</c:v>
                </c:pt>
                <c:pt idx="4">
                  <c:v>03</c:v>
                </c:pt>
                <c:pt idx="5">
                  <c:v>08</c:v>
                </c:pt>
                <c:pt idx="6">
                  <c:v>02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[1]MO_I!$I$46:$I$52</c:f>
              <c:numCache>
                <c:formatCode>General</c:formatCode>
                <c:ptCount val="7"/>
                <c:pt idx="0">
                  <c:v>0.37836006473183309</c:v>
                </c:pt>
                <c:pt idx="1">
                  <c:v>0.1715301348995649</c:v>
                </c:pt>
                <c:pt idx="2">
                  <c:v>0.11305931310427585</c:v>
                </c:pt>
                <c:pt idx="3">
                  <c:v>0.10265826075021969</c:v>
                </c:pt>
                <c:pt idx="4">
                  <c:v>6.3291976284982135E-2</c:v>
                </c:pt>
                <c:pt idx="5">
                  <c:v>4.146516147492435E-2</c:v>
                </c:pt>
                <c:pt idx="6">
                  <c:v>3.0822523736198128E-2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661-4CD1-94F2-BBB9A3A23DC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95250</xdr:rowOff>
    </xdr:from>
    <xdr:to>
      <xdr:col>4</xdr:col>
      <xdr:colOff>959933</xdr:colOff>
      <xdr:row>62</xdr:row>
      <xdr:rowOff>127147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7FCD696-B346-48B2-90A9-CC6F46FE7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vana.nenezic/Desktop/Mjese&#269;ni%20izvje&#353;taji/1.%20Mjese&#269;ni%202021/06/jun%202021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</sheetNames>
    <sheetDataSet>
      <sheetData sheetId="0">
        <row r="46">
          <cell r="G46" t="str">
            <v>10</v>
          </cell>
          <cell r="H46">
            <v>18544053.699999999</v>
          </cell>
          <cell r="I46">
            <v>0.37836006473183309</v>
          </cell>
        </row>
        <row r="47">
          <cell r="G47" t="str">
            <v>20</v>
          </cell>
          <cell r="H47">
            <v>8406976.129999999</v>
          </cell>
          <cell r="I47">
            <v>0.1715301348995649</v>
          </cell>
        </row>
        <row r="48">
          <cell r="G48" t="str">
            <v>01</v>
          </cell>
          <cell r="H48">
            <v>5541224.2700000005</v>
          </cell>
          <cell r="I48">
            <v>0.11305931310427585</v>
          </cell>
        </row>
        <row r="49">
          <cell r="G49" t="str">
            <v>09</v>
          </cell>
          <cell r="H49">
            <v>5031451.46</v>
          </cell>
          <cell r="I49">
            <v>0.10265826075021969</v>
          </cell>
        </row>
        <row r="50">
          <cell r="G50" t="str">
            <v>03</v>
          </cell>
          <cell r="H50">
            <v>3102044.63</v>
          </cell>
          <cell r="I50">
            <v>6.3291976284982135E-2</v>
          </cell>
        </row>
        <row r="51">
          <cell r="G51" t="str">
            <v>08</v>
          </cell>
          <cell r="H51">
            <v>2032276.27</v>
          </cell>
          <cell r="I51">
            <v>4.146516147492435E-2</v>
          </cell>
        </row>
        <row r="52">
          <cell r="G52" t="str">
            <v>02</v>
          </cell>
          <cell r="H52">
            <v>1510662.9600000002</v>
          </cell>
          <cell r="I52">
            <v>3.0822523736198128E-2</v>
          </cell>
        </row>
        <row r="53">
          <cell r="G53" t="str">
            <v>Ostalo (manje od 3%)/
Others (less than 3%)</v>
          </cell>
          <cell r="H53">
            <v>4842967.54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topLeftCell="A4" workbookViewId="0">
      <selection activeCell="A25" sqref="A25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41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42</v>
      </c>
    </row>
    <row r="17" spans="1:1" x14ac:dyDescent="0.25">
      <c r="A17" s="20" t="s">
        <v>62</v>
      </c>
    </row>
    <row r="22" spans="1:1" x14ac:dyDescent="0.25">
      <c r="A22" s="65" t="s">
        <v>63</v>
      </c>
    </row>
    <row r="23" spans="1:1" x14ac:dyDescent="0.25">
      <c r="A23" s="66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8" sqref="A8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3" t="s">
        <v>51</v>
      </c>
    </row>
    <row r="5" spans="1:1" s="4" customFormat="1" x14ac:dyDescent="0.2">
      <c r="A5" s="1" t="s">
        <v>65</v>
      </c>
    </row>
    <row r="6" spans="1:1" s="5" customFormat="1" x14ac:dyDescent="0.2">
      <c r="A6" s="63" t="s">
        <v>66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64" t="s">
        <v>67</v>
      </c>
    </row>
    <row r="10" spans="1:1" s="93" customFormat="1" x14ac:dyDescent="0.2">
      <c r="A10" s="63" t="s">
        <v>68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69"/>
  <sheetViews>
    <sheetView showGridLines="0" zoomScaleNormal="100" workbookViewId="0"/>
  </sheetViews>
  <sheetFormatPr defaultColWidth="9.140625" defaultRowHeight="11.25" x14ac:dyDescent="0.25"/>
  <cols>
    <col min="1" max="1" width="5" style="88" customWidth="1"/>
    <col min="2" max="2" width="37.42578125" style="88" customWidth="1"/>
    <col min="3" max="3" width="13.42578125" style="88" bestFit="1" customWidth="1"/>
    <col min="4" max="4" width="22.140625" style="88" customWidth="1"/>
    <col min="5" max="5" width="14.85546875" style="88" bestFit="1" customWidth="1"/>
    <col min="6" max="6" width="8.140625" style="88" customWidth="1"/>
    <col min="7" max="7" width="10.28515625" style="88" customWidth="1"/>
    <col min="8" max="16384" width="9.140625" style="88"/>
  </cols>
  <sheetData>
    <row r="2" spans="1:10" s="83" customFormat="1" ht="15" x14ac:dyDescent="0.25">
      <c r="A2" s="81" t="s">
        <v>69</v>
      </c>
      <c r="B2" s="81"/>
      <c r="C2" s="81"/>
      <c r="D2" s="81"/>
      <c r="E2" s="82"/>
      <c r="F2" s="82"/>
      <c r="G2" s="82"/>
    </row>
    <row r="3" spans="1:10" s="85" customFormat="1" ht="14.25" x14ac:dyDescent="0.25">
      <c r="A3" s="95" t="s">
        <v>66</v>
      </c>
      <c r="B3" s="95"/>
      <c r="C3" s="95"/>
      <c r="D3" s="95"/>
      <c r="E3" s="84"/>
      <c r="F3" s="84"/>
      <c r="G3" s="84"/>
    </row>
    <row r="5" spans="1:10" s="86" customFormat="1" ht="16.5" customHeight="1" x14ac:dyDescent="0.25">
      <c r="A5" s="98" t="s">
        <v>10</v>
      </c>
      <c r="B5" s="98" t="s">
        <v>47</v>
      </c>
      <c r="C5" s="104" t="s">
        <v>48</v>
      </c>
      <c r="D5" s="104"/>
      <c r="E5" s="103" t="s">
        <v>38</v>
      </c>
      <c r="F5" s="103"/>
      <c r="G5" s="103"/>
    </row>
    <row r="6" spans="1:10" s="10" customFormat="1" ht="23.25" customHeight="1" x14ac:dyDescent="0.25">
      <c r="A6" s="98"/>
      <c r="B6" s="98"/>
      <c r="C6" s="102" t="s">
        <v>58</v>
      </c>
      <c r="D6" s="102" t="s">
        <v>60</v>
      </c>
      <c r="E6" s="102" t="s">
        <v>43</v>
      </c>
      <c r="F6" s="101" t="s">
        <v>46</v>
      </c>
      <c r="G6" s="101"/>
    </row>
    <row r="7" spans="1:10" ht="22.5" x14ac:dyDescent="0.25">
      <c r="A7" s="98"/>
      <c r="B7" s="98"/>
      <c r="C7" s="102"/>
      <c r="D7" s="102"/>
      <c r="E7" s="102"/>
      <c r="F7" s="80" t="s">
        <v>45</v>
      </c>
      <c r="G7" s="80" t="s">
        <v>44</v>
      </c>
      <c r="H7" s="87"/>
      <c r="I7" s="87"/>
      <c r="J7" s="87"/>
    </row>
    <row r="8" spans="1:10" s="11" customFormat="1" ht="22.5" x14ac:dyDescent="0.25">
      <c r="A8" s="36">
        <v>1</v>
      </c>
      <c r="B8" s="26" t="s">
        <v>11</v>
      </c>
      <c r="C8" s="41">
        <v>16231</v>
      </c>
      <c r="D8" s="41">
        <v>5541224.2700000005</v>
      </c>
      <c r="E8" s="72">
        <v>6225</v>
      </c>
      <c r="F8" s="41">
        <v>5588</v>
      </c>
      <c r="G8" s="41">
        <v>4006332.17</v>
      </c>
      <c r="H8" s="89"/>
      <c r="I8" s="76"/>
      <c r="J8" s="76"/>
    </row>
    <row r="9" spans="1:10" s="11" customFormat="1" ht="22.5" x14ac:dyDescent="0.25">
      <c r="A9" s="36">
        <v>2</v>
      </c>
      <c r="B9" s="26" t="s">
        <v>12</v>
      </c>
      <c r="C9" s="41">
        <v>13208</v>
      </c>
      <c r="D9" s="41">
        <v>1510662.9600000002</v>
      </c>
      <c r="E9" s="72">
        <v>8797</v>
      </c>
      <c r="F9" s="41">
        <v>7342</v>
      </c>
      <c r="G9" s="41">
        <v>626709.78</v>
      </c>
      <c r="H9" s="76"/>
      <c r="I9" s="76"/>
      <c r="J9" s="76"/>
    </row>
    <row r="10" spans="1:10" s="11" customFormat="1" ht="22.5" x14ac:dyDescent="0.25">
      <c r="A10" s="36">
        <v>3</v>
      </c>
      <c r="B10" s="26" t="s">
        <v>13</v>
      </c>
      <c r="C10" s="41">
        <v>7890</v>
      </c>
      <c r="D10" s="41">
        <v>3102044.63</v>
      </c>
      <c r="E10" s="72">
        <v>1724</v>
      </c>
      <c r="F10" s="41">
        <v>1466</v>
      </c>
      <c r="G10" s="41">
        <v>1672667.52</v>
      </c>
      <c r="H10" s="76"/>
      <c r="I10" s="76"/>
      <c r="J10" s="76"/>
    </row>
    <row r="11" spans="1:10" s="11" customFormat="1" ht="22.5" x14ac:dyDescent="0.25">
      <c r="A11" s="36">
        <v>4</v>
      </c>
      <c r="B11" s="26" t="s">
        <v>14</v>
      </c>
      <c r="C11" s="41">
        <v>5</v>
      </c>
      <c r="D11" s="41">
        <v>55310.42</v>
      </c>
      <c r="E11" s="72">
        <v>0</v>
      </c>
      <c r="F11" s="41">
        <v>0</v>
      </c>
      <c r="G11" s="41">
        <v>0</v>
      </c>
      <c r="H11" s="76"/>
      <c r="I11" s="76"/>
      <c r="J11" s="76"/>
    </row>
    <row r="12" spans="1:10" s="11" customFormat="1" ht="22.5" x14ac:dyDescent="0.25">
      <c r="A12" s="36">
        <v>5</v>
      </c>
      <c r="B12" s="26" t="s">
        <v>15</v>
      </c>
      <c r="C12" s="41">
        <v>6</v>
      </c>
      <c r="D12" s="41">
        <v>328523.37</v>
      </c>
      <c r="E12" s="72">
        <v>3</v>
      </c>
      <c r="F12" s="42">
        <v>1</v>
      </c>
      <c r="G12" s="42">
        <v>120106.11</v>
      </c>
      <c r="H12" s="76"/>
      <c r="I12" s="76"/>
      <c r="J12" s="76"/>
    </row>
    <row r="13" spans="1:10" s="11" customFormat="1" ht="22.5" x14ac:dyDescent="0.25">
      <c r="A13" s="36">
        <v>6</v>
      </c>
      <c r="B13" s="26" t="s">
        <v>16</v>
      </c>
      <c r="C13" s="41">
        <v>20</v>
      </c>
      <c r="D13" s="41">
        <v>229422.18</v>
      </c>
      <c r="E13" s="72">
        <v>2</v>
      </c>
      <c r="F13" s="41">
        <v>1</v>
      </c>
      <c r="G13" s="41">
        <v>0</v>
      </c>
      <c r="H13" s="76"/>
      <c r="I13" s="76"/>
      <c r="J13" s="76"/>
    </row>
    <row r="14" spans="1:10" s="11" customFormat="1" ht="22.5" x14ac:dyDescent="0.25">
      <c r="A14" s="36">
        <v>7</v>
      </c>
      <c r="B14" s="26" t="s">
        <v>17</v>
      </c>
      <c r="C14" s="41">
        <v>178</v>
      </c>
      <c r="D14" s="41">
        <v>276424.86000000004</v>
      </c>
      <c r="E14" s="72">
        <v>73</v>
      </c>
      <c r="F14" s="41">
        <v>73</v>
      </c>
      <c r="G14" s="41">
        <v>29246.120000000003</v>
      </c>
      <c r="H14" s="76"/>
      <c r="I14" s="76"/>
      <c r="J14" s="76"/>
    </row>
    <row r="15" spans="1:10" s="11" customFormat="1" ht="45" x14ac:dyDescent="0.25">
      <c r="A15" s="36">
        <v>8</v>
      </c>
      <c r="B15" s="26" t="s">
        <v>18</v>
      </c>
      <c r="C15" s="41">
        <v>6700</v>
      </c>
      <c r="D15" s="41">
        <v>2032276.27</v>
      </c>
      <c r="E15" s="72">
        <v>311</v>
      </c>
      <c r="F15" s="41">
        <v>250</v>
      </c>
      <c r="G15" s="41">
        <v>346125.45999999996</v>
      </c>
      <c r="H15" s="76"/>
      <c r="I15" s="76"/>
      <c r="J15" s="76"/>
    </row>
    <row r="16" spans="1:10" s="11" customFormat="1" ht="22.5" x14ac:dyDescent="0.25">
      <c r="A16" s="36">
        <v>9</v>
      </c>
      <c r="B16" s="26" t="s">
        <v>19</v>
      </c>
      <c r="C16" s="41">
        <v>8583</v>
      </c>
      <c r="D16" s="41">
        <v>5031451.46</v>
      </c>
      <c r="E16" s="72">
        <v>1297</v>
      </c>
      <c r="F16" s="41">
        <v>932</v>
      </c>
      <c r="G16" s="41">
        <v>848765.56</v>
      </c>
      <c r="H16" s="76"/>
      <c r="I16" s="76"/>
      <c r="J16" s="76"/>
    </row>
    <row r="17" spans="1:10" s="11" customFormat="1" ht="33.75" x14ac:dyDescent="0.25">
      <c r="A17" s="36">
        <v>10</v>
      </c>
      <c r="B17" s="26" t="s">
        <v>20</v>
      </c>
      <c r="C17" s="41">
        <v>152259</v>
      </c>
      <c r="D17" s="41">
        <v>18544053.699999999</v>
      </c>
      <c r="E17" s="72">
        <v>7710</v>
      </c>
      <c r="F17" s="41">
        <v>6112</v>
      </c>
      <c r="G17" s="41">
        <v>7085977.5499999998</v>
      </c>
      <c r="H17" s="76"/>
      <c r="I17" s="76"/>
      <c r="J17" s="76"/>
    </row>
    <row r="18" spans="1:10" s="11" customFormat="1" ht="33.75" x14ac:dyDescent="0.25">
      <c r="A18" s="36">
        <v>11</v>
      </c>
      <c r="B18" s="26" t="s">
        <v>57</v>
      </c>
      <c r="C18" s="41">
        <v>19</v>
      </c>
      <c r="D18" s="41">
        <v>677881.75</v>
      </c>
      <c r="E18" s="72">
        <v>0</v>
      </c>
      <c r="F18" s="41">
        <v>0</v>
      </c>
      <c r="G18" s="41">
        <v>0</v>
      </c>
      <c r="H18" s="76"/>
      <c r="I18" s="76"/>
      <c r="J18" s="76"/>
    </row>
    <row r="19" spans="1:10" s="11" customFormat="1" ht="33.75" x14ac:dyDescent="0.25">
      <c r="A19" s="36">
        <v>12</v>
      </c>
      <c r="B19" s="26" t="s">
        <v>21</v>
      </c>
      <c r="C19" s="41">
        <v>1263</v>
      </c>
      <c r="D19" s="41">
        <v>145320.66999999998</v>
      </c>
      <c r="E19" s="72">
        <v>6</v>
      </c>
      <c r="F19" s="41">
        <v>3</v>
      </c>
      <c r="G19" s="41">
        <v>1284.26</v>
      </c>
      <c r="H19" s="76"/>
      <c r="I19" s="76"/>
      <c r="J19" s="76"/>
    </row>
    <row r="20" spans="1:10" s="11" customFormat="1" ht="22.5" x14ac:dyDescent="0.25">
      <c r="A20" s="36">
        <v>13</v>
      </c>
      <c r="B20" s="26" t="s">
        <v>22</v>
      </c>
      <c r="C20" s="41">
        <v>1750</v>
      </c>
      <c r="D20" s="41">
        <v>1413542.6700000002</v>
      </c>
      <c r="E20" s="72">
        <v>1846</v>
      </c>
      <c r="F20" s="41">
        <v>1659</v>
      </c>
      <c r="G20" s="41">
        <v>951882.63</v>
      </c>
      <c r="H20" s="76"/>
      <c r="I20" s="76"/>
      <c r="J20" s="76"/>
    </row>
    <row r="21" spans="1:10" s="11" customFormat="1" ht="22.5" x14ac:dyDescent="0.25">
      <c r="A21" s="36">
        <v>14</v>
      </c>
      <c r="B21" s="26" t="s">
        <v>23</v>
      </c>
      <c r="C21" s="41">
        <v>647</v>
      </c>
      <c r="D21" s="41">
        <v>357565.82999999996</v>
      </c>
      <c r="E21" s="72">
        <v>71</v>
      </c>
      <c r="F21" s="41">
        <v>65</v>
      </c>
      <c r="G21" s="41">
        <v>131839.57</v>
      </c>
      <c r="H21" s="76"/>
      <c r="I21" s="76"/>
      <c r="J21" s="76"/>
    </row>
    <row r="22" spans="1:10" s="11" customFormat="1" ht="22.5" x14ac:dyDescent="0.25">
      <c r="A22" s="36">
        <v>15</v>
      </c>
      <c r="B22" s="26" t="s">
        <v>55</v>
      </c>
      <c r="C22" s="41">
        <v>72</v>
      </c>
      <c r="D22" s="41">
        <v>26940.06</v>
      </c>
      <c r="E22" s="72">
        <v>16</v>
      </c>
      <c r="F22" s="41">
        <v>15</v>
      </c>
      <c r="G22" s="41">
        <v>14130.09</v>
      </c>
      <c r="H22" s="76"/>
      <c r="I22" s="76"/>
      <c r="J22" s="76"/>
    </row>
    <row r="23" spans="1:10" s="11" customFormat="1" ht="22.5" x14ac:dyDescent="0.25">
      <c r="A23" s="36">
        <v>16</v>
      </c>
      <c r="B23" s="26" t="s">
        <v>24</v>
      </c>
      <c r="C23" s="41">
        <v>1251</v>
      </c>
      <c r="D23" s="41">
        <v>159100.66999999998</v>
      </c>
      <c r="E23" s="72">
        <v>126</v>
      </c>
      <c r="F23" s="41">
        <v>124</v>
      </c>
      <c r="G23" s="41">
        <v>12255.15</v>
      </c>
      <c r="H23" s="76"/>
      <c r="I23" s="76"/>
      <c r="J23" s="76"/>
    </row>
    <row r="24" spans="1:10" s="11" customFormat="1" ht="22.5" x14ac:dyDescent="0.25">
      <c r="A24" s="36">
        <v>17</v>
      </c>
      <c r="B24" s="26" t="s">
        <v>25</v>
      </c>
      <c r="C24" s="41">
        <v>796</v>
      </c>
      <c r="D24" s="41">
        <v>3046.91</v>
      </c>
      <c r="E24" s="72">
        <v>1</v>
      </c>
      <c r="F24" s="41">
        <v>0</v>
      </c>
      <c r="G24" s="41">
        <v>0</v>
      </c>
      <c r="H24" s="76"/>
      <c r="I24" s="76"/>
      <c r="J24" s="76"/>
    </row>
    <row r="25" spans="1:10" s="11" customFormat="1" ht="22.5" x14ac:dyDescent="0.25">
      <c r="A25" s="36">
        <v>18</v>
      </c>
      <c r="B25" s="26" t="s">
        <v>26</v>
      </c>
      <c r="C25" s="41">
        <v>23600</v>
      </c>
      <c r="D25" s="41">
        <v>342518.56</v>
      </c>
      <c r="E25" s="72">
        <v>1641</v>
      </c>
      <c r="F25" s="41">
        <v>1358</v>
      </c>
      <c r="G25" s="41">
        <v>136647.06</v>
      </c>
      <c r="H25" s="76"/>
      <c r="I25" s="76"/>
      <c r="J25" s="76"/>
    </row>
    <row r="26" spans="1:10" s="11" customFormat="1" ht="22.5" x14ac:dyDescent="0.25">
      <c r="A26" s="36">
        <v>19</v>
      </c>
      <c r="B26" s="26" t="s">
        <v>27</v>
      </c>
      <c r="C26" s="41">
        <v>12598</v>
      </c>
      <c r="D26" s="41">
        <v>42533.8</v>
      </c>
      <c r="E26" s="72">
        <v>8</v>
      </c>
      <c r="F26" s="41">
        <v>8</v>
      </c>
      <c r="G26" s="41">
        <v>285</v>
      </c>
      <c r="H26" s="76"/>
      <c r="I26" s="76"/>
      <c r="J26" s="76"/>
    </row>
    <row r="27" spans="1:10" s="11" customFormat="1" ht="22.5" x14ac:dyDescent="0.25">
      <c r="A27" s="36">
        <v>20</v>
      </c>
      <c r="B27" s="26" t="s">
        <v>56</v>
      </c>
      <c r="C27" s="41">
        <v>62537</v>
      </c>
      <c r="D27" s="41">
        <v>8406976.129999999</v>
      </c>
      <c r="E27" s="72">
        <v>1415</v>
      </c>
      <c r="F27" s="41">
        <v>1208</v>
      </c>
      <c r="G27" s="41">
        <v>4555391.57</v>
      </c>
      <c r="H27" s="76"/>
      <c r="I27" s="76"/>
      <c r="J27" s="76"/>
    </row>
    <row r="28" spans="1:10" s="11" customFormat="1" ht="22.5" x14ac:dyDescent="0.25">
      <c r="A28" s="36">
        <v>21</v>
      </c>
      <c r="B28" s="26" t="s">
        <v>28</v>
      </c>
      <c r="C28" s="41">
        <v>42</v>
      </c>
      <c r="D28" s="41">
        <v>10824.9</v>
      </c>
      <c r="E28" s="72">
        <v>20</v>
      </c>
      <c r="F28" s="41">
        <v>15</v>
      </c>
      <c r="G28" s="41">
        <v>12574</v>
      </c>
      <c r="H28" s="76"/>
      <c r="I28" s="76"/>
      <c r="J28" s="76"/>
    </row>
    <row r="29" spans="1:10" s="11" customFormat="1" ht="45" x14ac:dyDescent="0.25">
      <c r="A29" s="36">
        <v>22</v>
      </c>
      <c r="B29" s="26" t="s">
        <v>29</v>
      </c>
      <c r="C29" s="41">
        <v>41733</v>
      </c>
      <c r="D29" s="41">
        <v>772910.89</v>
      </c>
      <c r="E29" s="72">
        <v>484</v>
      </c>
      <c r="F29" s="41">
        <v>308</v>
      </c>
      <c r="G29" s="41">
        <v>209512.06000000003</v>
      </c>
      <c r="H29" s="76"/>
      <c r="I29" s="76"/>
      <c r="J29" s="76"/>
    </row>
    <row r="30" spans="1:10" s="11" customFormat="1" ht="22.5" x14ac:dyDescent="0.25">
      <c r="A30" s="36">
        <v>23</v>
      </c>
      <c r="B30" s="26" t="s">
        <v>30</v>
      </c>
      <c r="C30" s="41">
        <v>4</v>
      </c>
      <c r="D30" s="41">
        <v>1100</v>
      </c>
      <c r="E30" s="72">
        <v>1</v>
      </c>
      <c r="F30" s="41">
        <v>1</v>
      </c>
      <c r="G30" s="41">
        <v>0</v>
      </c>
      <c r="H30" s="76"/>
      <c r="I30" s="76"/>
      <c r="J30" s="76"/>
    </row>
    <row r="31" spans="1:10" s="11" customFormat="1" ht="22.5" x14ac:dyDescent="0.25">
      <c r="A31" s="37"/>
      <c r="B31" s="27" t="s">
        <v>31</v>
      </c>
      <c r="C31" s="71">
        <f>SUM(C8:C26)</f>
        <v>247076</v>
      </c>
      <c r="D31" s="71">
        <f t="shared" ref="D31:G31" si="0">SUM(D8:D26)</f>
        <v>39819845.039999999</v>
      </c>
      <c r="E31" s="71">
        <f>SUM(E8:E26)</f>
        <v>29857</v>
      </c>
      <c r="F31" s="71">
        <f t="shared" si="0"/>
        <v>24997</v>
      </c>
      <c r="G31" s="71">
        <f t="shared" si="0"/>
        <v>15984254.030000001</v>
      </c>
      <c r="H31" s="76"/>
      <c r="I31" s="76"/>
      <c r="J31" s="76"/>
    </row>
    <row r="32" spans="1:10" s="11" customFormat="1" ht="22.5" x14ac:dyDescent="0.25">
      <c r="A32" s="37"/>
      <c r="B32" s="27" t="s">
        <v>32</v>
      </c>
      <c r="C32" s="71">
        <f>SUM(C27:C30)</f>
        <v>104316</v>
      </c>
      <c r="D32" s="71">
        <f>SUM(D27:D30)</f>
        <v>9191811.9199999999</v>
      </c>
      <c r="E32" s="71">
        <f t="shared" ref="E32:F32" si="1">SUM(E27:E30)</f>
        <v>1920</v>
      </c>
      <c r="F32" s="71">
        <f t="shared" si="1"/>
        <v>1532</v>
      </c>
      <c r="G32" s="71">
        <f>SUM(G27:G30)</f>
        <v>4777477.63</v>
      </c>
      <c r="H32" s="76"/>
      <c r="I32" s="76"/>
      <c r="J32" s="76"/>
    </row>
    <row r="33" spans="1:10" s="11" customFormat="1" ht="20.25" customHeight="1" x14ac:dyDescent="0.25">
      <c r="A33" s="37"/>
      <c r="B33" s="38" t="s">
        <v>33</v>
      </c>
      <c r="C33" s="71">
        <f>C31+C32</f>
        <v>351392</v>
      </c>
      <c r="D33" s="71">
        <f t="shared" ref="D33:G33" si="2">D31+D32</f>
        <v>49011656.960000001</v>
      </c>
      <c r="E33" s="71">
        <f t="shared" si="2"/>
        <v>31777</v>
      </c>
      <c r="F33" s="71">
        <f t="shared" si="2"/>
        <v>26529</v>
      </c>
      <c r="G33" s="71">
        <f t="shared" si="2"/>
        <v>20761731.66</v>
      </c>
      <c r="H33" s="76"/>
      <c r="I33" s="76"/>
      <c r="J33" s="76"/>
    </row>
    <row r="34" spans="1:10" ht="17.25" customHeight="1" x14ac:dyDescent="0.25">
      <c r="A34" s="88" t="s">
        <v>53</v>
      </c>
      <c r="D34" s="90"/>
      <c r="H34" s="87"/>
      <c r="I34" s="87"/>
      <c r="J34" s="87"/>
    </row>
    <row r="35" spans="1:10" x14ac:dyDescent="0.25">
      <c r="H35" s="87"/>
      <c r="I35" s="87"/>
      <c r="J35" s="87"/>
    </row>
    <row r="36" spans="1:10" ht="15" x14ac:dyDescent="0.25">
      <c r="A36" s="100" t="s">
        <v>9</v>
      </c>
      <c r="B36" s="100"/>
      <c r="C36" s="100"/>
      <c r="H36" s="87"/>
      <c r="I36" s="87"/>
      <c r="J36" s="87"/>
    </row>
    <row r="37" spans="1:10" ht="14.25" x14ac:dyDescent="0.25">
      <c r="A37" s="99" t="s">
        <v>8</v>
      </c>
      <c r="B37" s="99"/>
      <c r="C37" s="99"/>
      <c r="H37" s="87"/>
      <c r="I37" s="87"/>
      <c r="J37" s="87"/>
    </row>
    <row r="38" spans="1:10" x14ac:dyDescent="0.25">
      <c r="H38" s="87"/>
      <c r="I38" s="87"/>
      <c r="J38" s="87"/>
    </row>
    <row r="60" spans="2:4" x14ac:dyDescent="0.25">
      <c r="B60" s="97"/>
      <c r="C60" s="97"/>
      <c r="D60" s="97"/>
    </row>
    <row r="61" spans="2:4" x14ac:dyDescent="0.25">
      <c r="B61" s="91"/>
      <c r="C61" s="91"/>
      <c r="D61" s="91"/>
    </row>
    <row r="62" spans="2:4" x14ac:dyDescent="0.25">
      <c r="B62" s="91"/>
      <c r="C62" s="91"/>
      <c r="D62" s="91"/>
    </row>
    <row r="66" spans="1:2" ht="15.75" customHeight="1" x14ac:dyDescent="0.25">
      <c r="A66" s="88" t="s">
        <v>53</v>
      </c>
    </row>
    <row r="69" spans="1:2" s="92" customFormat="1" ht="12.75" x14ac:dyDescent="0.25">
      <c r="A69" s="96" t="s">
        <v>40</v>
      </c>
      <c r="B69" s="96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0"/>
  <sheetViews>
    <sheetView showGridLines="0" zoomScaleNormal="100" zoomScaleSheetLayoutView="100" workbookViewId="0">
      <selection activeCell="A24" sqref="A24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3.140625" style="2" customWidth="1"/>
    <col min="4" max="4" width="12.7109375" style="2" customWidth="1"/>
    <col min="5" max="5" width="12.42578125" style="2" customWidth="1"/>
    <col min="6" max="6" width="12.28515625" style="2" bestFit="1" customWidth="1"/>
    <col min="7" max="7" width="11.7109375" style="2" customWidth="1"/>
    <col min="8" max="9" width="12.5703125" style="2" customWidth="1"/>
    <col min="10" max="10" width="11.140625" style="2" customWidth="1"/>
    <col min="11" max="11" width="11.42578125" style="2" customWidth="1"/>
    <col min="12" max="13" width="12.7109375" style="2" customWidth="1"/>
    <col min="14" max="14" width="10" style="2" customWidth="1"/>
    <col min="15" max="15" width="10" style="2" bestFit="1" customWidth="1"/>
    <col min="16" max="16384" width="9.140625" style="2"/>
  </cols>
  <sheetData>
    <row r="2" spans="1:16" s="13" customFormat="1" ht="15" customHeight="1" x14ac:dyDescent="0.2">
      <c r="A2" s="106" t="s">
        <v>67</v>
      </c>
      <c r="B2" s="106"/>
      <c r="C2" s="106"/>
      <c r="D2" s="106"/>
      <c r="E2" s="106"/>
      <c r="F2" s="106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07" t="s">
        <v>68</v>
      </c>
      <c r="B3" s="107"/>
      <c r="C3" s="107"/>
      <c r="D3" s="107"/>
      <c r="E3" s="107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5"/>
      <c r="N4" s="105"/>
    </row>
    <row r="5" spans="1:16" s="9" customFormat="1" ht="16.5" customHeight="1" x14ac:dyDescent="0.2">
      <c r="A5" s="109" t="s">
        <v>37</v>
      </c>
      <c r="B5" s="108" t="s">
        <v>34</v>
      </c>
      <c r="C5" s="108"/>
      <c r="D5" s="108"/>
      <c r="E5" s="108"/>
      <c r="F5" s="108" t="s">
        <v>35</v>
      </c>
      <c r="G5" s="108"/>
      <c r="H5" s="108"/>
      <c r="I5" s="108"/>
      <c r="J5" s="108" t="s">
        <v>36</v>
      </c>
      <c r="K5" s="108"/>
      <c r="L5" s="108"/>
      <c r="M5" s="108"/>
      <c r="N5" s="108"/>
    </row>
    <row r="6" spans="1:16" s="8" customFormat="1" ht="32.25" customHeight="1" x14ac:dyDescent="0.2">
      <c r="A6" s="109"/>
      <c r="B6" s="94" t="s">
        <v>70</v>
      </c>
      <c r="C6" s="94" t="s">
        <v>71</v>
      </c>
      <c r="D6" s="94" t="s">
        <v>72</v>
      </c>
      <c r="E6" s="94" t="s">
        <v>73</v>
      </c>
      <c r="F6" s="56" t="str">
        <f>B6</f>
        <v>BFP/ GWP 
VI 2020</v>
      </c>
      <c r="G6" s="56" t="str">
        <f>C6</f>
        <v>BFP/ GWP
VI 2021</v>
      </c>
      <c r="H6" s="56" t="str">
        <f>D6</f>
        <v>Učešće/Share VI 2020</v>
      </c>
      <c r="I6" s="56" t="str">
        <f>E6</f>
        <v>Učešće/Share VI 2021</v>
      </c>
      <c r="J6" s="94" t="str">
        <f>B6</f>
        <v>BFP/ GWP 
VI 2020</v>
      </c>
      <c r="K6" s="94" t="str">
        <f>C6</f>
        <v>BFP/ GWP
VI 2021</v>
      </c>
      <c r="L6" s="94" t="str">
        <f>D6</f>
        <v>Učešće/Share VI 2020</v>
      </c>
      <c r="M6" s="94" t="str">
        <f>E6</f>
        <v>Učešće/Share VI 2021</v>
      </c>
      <c r="N6" s="94" t="s">
        <v>74</v>
      </c>
      <c r="O6" s="77"/>
    </row>
    <row r="7" spans="1:16" ht="14.25" customHeight="1" x14ac:dyDescent="0.2">
      <c r="A7" s="31" t="s">
        <v>0</v>
      </c>
      <c r="B7" s="29">
        <v>15988190.745871438</v>
      </c>
      <c r="C7" s="68">
        <v>17032280.939999998</v>
      </c>
      <c r="D7" s="24">
        <f>B7/$B$16</f>
        <v>0.42759160518627554</v>
      </c>
      <c r="E7" s="53">
        <f>C7/$C$16</f>
        <v>0.42773348120492832</v>
      </c>
      <c r="F7" s="60"/>
      <c r="G7" s="61"/>
      <c r="H7" s="61"/>
      <c r="I7" s="61"/>
      <c r="J7" s="55">
        <f>B7</f>
        <v>15988190.745871438</v>
      </c>
      <c r="K7" s="29">
        <f>C7</f>
        <v>17032280.939999998</v>
      </c>
      <c r="L7" s="24">
        <f t="shared" ref="L7:L15" si="0">J7/$J$16</f>
        <v>0.34385610808753431</v>
      </c>
      <c r="M7" s="24">
        <f t="shared" ref="M7:M16" si="1">K7/$K$16</f>
        <v>0.34751489740288916</v>
      </c>
      <c r="N7" s="32">
        <f>K7/J7*100</f>
        <v>106.53038364830725</v>
      </c>
      <c r="O7" s="78"/>
      <c r="P7" s="67"/>
    </row>
    <row r="8" spans="1:16" ht="14.25" customHeight="1" x14ac:dyDescent="0.2">
      <c r="A8" s="31" t="s">
        <v>50</v>
      </c>
      <c r="B8" s="29">
        <v>6403035.29</v>
      </c>
      <c r="C8" s="28">
        <v>7158950.6100000003</v>
      </c>
      <c r="D8" s="24">
        <f>B8/$B$16</f>
        <v>0.17124415021271006</v>
      </c>
      <c r="E8" s="53">
        <f>C8/$C$16</f>
        <v>0.17978348742464118</v>
      </c>
      <c r="F8" s="60"/>
      <c r="G8" s="61"/>
      <c r="H8" s="61"/>
      <c r="I8" s="61"/>
      <c r="J8" s="55">
        <f t="shared" ref="J8:J11" si="2">B8</f>
        <v>6403035.29</v>
      </c>
      <c r="K8" s="29">
        <f>C8</f>
        <v>7158950.6100000003</v>
      </c>
      <c r="L8" s="24">
        <f t="shared" si="0"/>
        <v>0.13770931494140937</v>
      </c>
      <c r="M8" s="24">
        <f t="shared" si="1"/>
        <v>0.14606628410548642</v>
      </c>
      <c r="N8" s="32">
        <f t="shared" ref="N8:N15" si="3">K8/J8*100</f>
        <v>111.80557791365851</v>
      </c>
      <c r="O8" s="78"/>
      <c r="P8" s="67"/>
    </row>
    <row r="9" spans="1:16" ht="14.25" customHeight="1" x14ac:dyDescent="0.2">
      <c r="A9" s="31" t="s">
        <v>59</v>
      </c>
      <c r="B9" s="29">
        <v>3418480.1200000006</v>
      </c>
      <c r="C9" s="29">
        <v>3632838.16</v>
      </c>
      <c r="D9" s="24">
        <f>B9/$B$16</f>
        <v>9.1424566108934124E-2</v>
      </c>
      <c r="E9" s="53">
        <f>C9/$C$16</f>
        <v>9.1231850760612604E-2</v>
      </c>
      <c r="F9" s="60"/>
      <c r="G9" s="61"/>
      <c r="H9" s="61"/>
      <c r="I9" s="61"/>
      <c r="J9" s="55">
        <f t="shared" si="2"/>
        <v>3418480.1200000006</v>
      </c>
      <c r="K9" s="29">
        <f t="shared" ref="K9:K10" si="4">C9</f>
        <v>3632838.16</v>
      </c>
      <c r="L9" s="24">
        <f t="shared" si="0"/>
        <v>7.3520843497651089E-2</v>
      </c>
      <c r="M9" s="24">
        <f t="shared" si="1"/>
        <v>7.4121920892510879E-2</v>
      </c>
      <c r="N9" s="32">
        <f t="shared" si="3"/>
        <v>106.2705656454132</v>
      </c>
      <c r="O9" s="78"/>
      <c r="P9" s="67"/>
    </row>
    <row r="10" spans="1:16" ht="14.25" customHeight="1" x14ac:dyDescent="0.2">
      <c r="A10" s="31" t="s">
        <v>1</v>
      </c>
      <c r="B10" s="29">
        <v>6065354.6000000006</v>
      </c>
      <c r="C10" s="28">
        <v>6223551.2199999997</v>
      </c>
      <c r="D10" s="24">
        <f>B10/$B$16</f>
        <v>0.16221314535590386</v>
      </c>
      <c r="E10" s="53">
        <f>C10/$C$16</f>
        <v>0.15629270314207128</v>
      </c>
      <c r="F10" s="60"/>
      <c r="G10" s="61"/>
      <c r="H10" s="61"/>
      <c r="I10" s="61"/>
      <c r="J10" s="55">
        <f t="shared" si="2"/>
        <v>6065354.6000000006</v>
      </c>
      <c r="K10" s="29">
        <f t="shared" si="4"/>
        <v>6223551.2199999997</v>
      </c>
      <c r="L10" s="24">
        <f t="shared" si="0"/>
        <v>0.13044685668798275</v>
      </c>
      <c r="M10" s="24">
        <f t="shared" si="1"/>
        <v>0.12698104096091348</v>
      </c>
      <c r="N10" s="32">
        <f t="shared" si="3"/>
        <v>102.60820068129239</v>
      </c>
      <c r="O10" s="78"/>
      <c r="P10" s="67"/>
    </row>
    <row r="11" spans="1:16" ht="15.6" customHeight="1" x14ac:dyDescent="0.2">
      <c r="A11" s="31" t="s">
        <v>2</v>
      </c>
      <c r="B11" s="47">
        <v>5516203.6000000006</v>
      </c>
      <c r="C11" s="48">
        <v>5772224.1099999985</v>
      </c>
      <c r="D11" s="49">
        <f>B11/$B$16</f>
        <v>0.14752653313617642</v>
      </c>
      <c r="E11" s="54">
        <f>C11/$C$16</f>
        <v>0.14495847746774654</v>
      </c>
      <c r="F11" s="60"/>
      <c r="G11" s="61"/>
      <c r="H11" s="62"/>
      <c r="I11" s="62"/>
      <c r="J11" s="55">
        <f t="shared" si="2"/>
        <v>5516203.6000000006</v>
      </c>
      <c r="K11" s="29">
        <f>C11</f>
        <v>5772224.1099999985</v>
      </c>
      <c r="L11" s="24">
        <f t="shared" si="0"/>
        <v>0.11863633174405576</v>
      </c>
      <c r="M11" s="24">
        <f t="shared" si="1"/>
        <v>0.11777247430567175</v>
      </c>
      <c r="N11" s="32">
        <f t="shared" si="3"/>
        <v>104.64124475028439</v>
      </c>
      <c r="O11" s="78"/>
      <c r="P11" s="67"/>
    </row>
    <row r="12" spans="1:16" ht="14.45" customHeight="1" x14ac:dyDescent="0.2">
      <c r="A12" s="45" t="s">
        <v>5</v>
      </c>
      <c r="B12" s="52"/>
      <c r="C12" s="52"/>
      <c r="D12" s="52"/>
      <c r="E12" s="52"/>
      <c r="F12" s="57">
        <v>2102607.4599999995</v>
      </c>
      <c r="G12" s="58">
        <v>2277408.27</v>
      </c>
      <c r="H12" s="59">
        <f>F12/$F$16</f>
        <v>0.2309166193209029</v>
      </c>
      <c r="I12" s="59">
        <f>G12/$G$16</f>
        <v>0.24776489008056204</v>
      </c>
      <c r="J12" s="30">
        <f t="shared" ref="J12:K15" si="5">F12</f>
        <v>2102607.4599999995</v>
      </c>
      <c r="K12" s="29">
        <f t="shared" si="5"/>
        <v>2277408.27</v>
      </c>
      <c r="L12" s="24">
        <f t="shared" si="0"/>
        <v>4.5220527420722176E-2</v>
      </c>
      <c r="M12" s="24">
        <f t="shared" si="1"/>
        <v>4.6466665508955687E-2</v>
      </c>
      <c r="N12" s="32">
        <f t="shared" si="3"/>
        <v>108.31352562593879</v>
      </c>
      <c r="O12" s="78"/>
      <c r="P12" s="67"/>
    </row>
    <row r="13" spans="1:16" ht="14.25" customHeight="1" x14ac:dyDescent="0.2">
      <c r="A13" s="45" t="s">
        <v>54</v>
      </c>
      <c r="B13" s="52"/>
      <c r="C13" s="52"/>
      <c r="D13" s="52"/>
      <c r="E13" s="52"/>
      <c r="F13" s="46">
        <v>2899600.1992431707</v>
      </c>
      <c r="G13" s="58">
        <v>2997065.4800000004</v>
      </c>
      <c r="H13" s="25">
        <f>F13/$F$16</f>
        <v>0.31844549595170257</v>
      </c>
      <c r="I13" s="25">
        <f>G13/$G$16</f>
        <v>0.32605818157341065</v>
      </c>
      <c r="J13" s="30">
        <f t="shared" si="5"/>
        <v>2899600.1992431707</v>
      </c>
      <c r="K13" s="29">
        <f t="shared" si="5"/>
        <v>2997065.4800000004</v>
      </c>
      <c r="L13" s="24">
        <f t="shared" si="0"/>
        <v>6.2361355038190201E-2</v>
      </c>
      <c r="M13" s="24">
        <f t="shared" si="1"/>
        <v>6.1150054209471075E-2</v>
      </c>
      <c r="N13" s="32">
        <f t="shared" si="3"/>
        <v>103.36133515173125</v>
      </c>
      <c r="O13" s="78"/>
      <c r="P13" s="67"/>
    </row>
    <row r="14" spans="1:16" ht="14.25" customHeight="1" x14ac:dyDescent="0.2">
      <c r="A14" s="45" t="s">
        <v>3</v>
      </c>
      <c r="B14" s="52"/>
      <c r="C14" s="52"/>
      <c r="D14" s="52"/>
      <c r="E14" s="52"/>
      <c r="F14" s="46">
        <v>913257.74000000011</v>
      </c>
      <c r="G14" s="30">
        <v>874643.66</v>
      </c>
      <c r="H14" s="25">
        <f>F14/$F$16</f>
        <v>0.10029755620169263</v>
      </c>
      <c r="I14" s="25">
        <f>G14/$G$16</f>
        <v>9.5154651510754584E-2</v>
      </c>
      <c r="J14" s="30">
        <f t="shared" si="5"/>
        <v>913257.74000000011</v>
      </c>
      <c r="K14" s="29">
        <f t="shared" si="5"/>
        <v>874643.66</v>
      </c>
      <c r="L14" s="24">
        <f t="shared" si="0"/>
        <v>1.9641325097294562E-2</v>
      </c>
      <c r="M14" s="24">
        <f t="shared" si="1"/>
        <v>1.7845625188999934E-2</v>
      </c>
      <c r="N14" s="75">
        <f t="shared" si="3"/>
        <v>95.771831071478246</v>
      </c>
      <c r="O14" s="78"/>
      <c r="P14" s="67"/>
    </row>
    <row r="15" spans="1:16" ht="14.25" customHeight="1" x14ac:dyDescent="0.2">
      <c r="A15" s="45" t="s">
        <v>4</v>
      </c>
      <c r="B15" s="52"/>
      <c r="C15" s="52"/>
      <c r="D15" s="52"/>
      <c r="E15" s="52"/>
      <c r="F15" s="46">
        <v>3190018.07</v>
      </c>
      <c r="G15" s="30">
        <v>3042694.51</v>
      </c>
      <c r="H15" s="25">
        <f>F15/$F$16</f>
        <v>0.35034032852570185</v>
      </c>
      <c r="I15" s="25">
        <f>G15/$G$16</f>
        <v>0.33102227683527274</v>
      </c>
      <c r="J15" s="30">
        <f t="shared" si="5"/>
        <v>3190018.07</v>
      </c>
      <c r="K15" s="29">
        <f t="shared" si="5"/>
        <v>3042694.51</v>
      </c>
      <c r="L15" s="24">
        <f t="shared" si="0"/>
        <v>6.8607337485159611E-2</v>
      </c>
      <c r="M15" s="24">
        <f t="shared" si="1"/>
        <v>6.2081037425101571E-2</v>
      </c>
      <c r="N15" s="32">
        <f t="shared" si="3"/>
        <v>95.38173274360166</v>
      </c>
      <c r="O15" s="78"/>
      <c r="P15" s="67"/>
    </row>
    <row r="16" spans="1:16" s="12" customFormat="1" ht="18.2" customHeight="1" x14ac:dyDescent="0.2">
      <c r="A16" s="33" t="s">
        <v>49</v>
      </c>
      <c r="B16" s="50">
        <f>SUM(B7:B15)</f>
        <v>37391264.355871439</v>
      </c>
      <c r="C16" s="50">
        <f>SUM(C7:C15)</f>
        <v>39819845.039999999</v>
      </c>
      <c r="D16" s="51">
        <f>B16/B16</f>
        <v>1</v>
      </c>
      <c r="E16" s="51">
        <f>C16/C16</f>
        <v>1</v>
      </c>
      <c r="F16" s="40">
        <f>SUM(F7:F15)</f>
        <v>9105483.4692431707</v>
      </c>
      <c r="G16" s="40">
        <f>SUM(G7:G15)</f>
        <v>9191811.9199999999</v>
      </c>
      <c r="H16" s="34">
        <f>SUM(H7:H15)</f>
        <v>1</v>
      </c>
      <c r="I16" s="34">
        <f t="shared" ref="I16" si="6">G16/$G$16</f>
        <v>1</v>
      </c>
      <c r="J16" s="40">
        <f>SUM(J7:J15)</f>
        <v>46496747.825114615</v>
      </c>
      <c r="K16" s="40">
        <f>SUM(K7:K15)</f>
        <v>49011656.960000001</v>
      </c>
      <c r="L16" s="39">
        <f>J16/J16</f>
        <v>1</v>
      </c>
      <c r="M16" s="39">
        <f t="shared" si="1"/>
        <v>1</v>
      </c>
      <c r="N16" s="35">
        <f>K16/J16*100</f>
        <v>105.4087850280294</v>
      </c>
      <c r="O16" s="78"/>
      <c r="P16" s="67"/>
    </row>
    <row r="17" spans="1:15" ht="23.25" customHeight="1" x14ac:dyDescent="0.2">
      <c r="A17" s="2" t="s">
        <v>52</v>
      </c>
      <c r="B17" s="23"/>
      <c r="C17" s="73"/>
      <c r="D17" s="79"/>
      <c r="E17" s="73"/>
      <c r="F17" s="73"/>
      <c r="G17" s="73"/>
      <c r="H17" s="79"/>
      <c r="I17" s="74"/>
      <c r="J17" s="74"/>
      <c r="K17" s="73"/>
      <c r="L17" s="79"/>
      <c r="O17" s="77"/>
    </row>
    <row r="18" spans="1:15" ht="12" x14ac:dyDescent="0.2">
      <c r="A18" s="8"/>
      <c r="D18" s="67"/>
      <c r="O18" s="77"/>
    </row>
    <row r="19" spans="1:15" ht="12" x14ac:dyDescent="0.2">
      <c r="A19" s="8"/>
      <c r="C19" s="67"/>
      <c r="G19" s="67"/>
    </row>
    <row r="20" spans="1:15" ht="12" x14ac:dyDescent="0.2">
      <c r="A20" s="44" t="s">
        <v>39</v>
      </c>
      <c r="B20" s="69"/>
      <c r="C20" s="70"/>
      <c r="D20" s="70"/>
      <c r="E20" s="70"/>
      <c r="F20" s="69"/>
      <c r="G20" s="70"/>
      <c r="H20" s="70"/>
      <c r="I20" s="70"/>
      <c r="J20" s="69"/>
      <c r="K20" s="70"/>
      <c r="L20" s="70"/>
      <c r="M20" s="70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2020-01-23T12:37:07Z</cp:lastPrinted>
  <dcterms:created xsi:type="dcterms:W3CDTF">2018-02-21T07:14:25Z</dcterms:created>
  <dcterms:modified xsi:type="dcterms:W3CDTF">2021-07-23T08:53:49Z</dcterms:modified>
</cp:coreProperties>
</file>