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2022 07\"/>
    </mc:Choice>
  </mc:AlternateContent>
  <xr:revisionPtr revIDLastSave="0" documentId="13_ncr:1_{CA384E24-94FC-46CB-823D-3EAA33E93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J6" i="3"/>
  <c r="M6" i="3"/>
  <c r="L6" i="3"/>
  <c r="K6" i="3"/>
  <c r="I6" i="3" l="1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N15" i="3" l="1"/>
  <c r="K16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<sst xmlns="http://schemas.openxmlformats.org/spreadsheetml/2006/main" count="80" uniqueCount="75">
  <si>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</si>
  <si>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</si>
  <si>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</si>
  <si>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</si>
  <si>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</si>
  <si>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</si>
  <si>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</si>
  <si>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</si>
  <si>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</si>
  <si>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</si>
  <si>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</si>
  <si>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</si>
  <si>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</si>
  <si>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</si>
  <si>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</si>
  <si>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</si>
  <si>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</si>
  <si>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</si>
  <si>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</si>
  <si>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</si>
  <si>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</si>
  <si>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</si>
  <si>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</si>
  <si>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</si>
  <si>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</si>
  <si>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</si>
  <si>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</si>
  <si>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</si>
  <si>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</si>
  <si>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</si>
  <si>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</si>
  <si>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</si>
  <si>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</si>
  <si>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</si>
  <si>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</si>
  <si>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</si>
  <si>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</si>
  <si>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</si>
  <si>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</si>
  <si>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</si>
  <si>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</si>
  <si>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</si>
  <si>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</si>
  <si>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</si>
  <si>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</si>
  <si>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</si>
  <si>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</si>
  <si>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</si>
  <si>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</si>
  <si>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</si>
  <si>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</si>
  <si>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</si>
  <si>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</si>
  <si>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</si>
  <si>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</si>
  <si>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</si>
  <si>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</si>
  <si>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</si>
  <si>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</si>
  <si>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</si>
  <si>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</si>
  <si>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for the period 1 January - 31 July 2022</t>
  </si>
  <si>
    <t>za period od 1. januara do 31. jula 2022. godine</t>
  </si>
  <si>
    <t>Tablela 1: Podaci o osiguranju za period od 1. januara do 31. jula 2022. godine</t>
  </si>
  <si>
    <t>Table 1: Insurance data for the period 1 January - 31 July 2022</t>
  </si>
  <si>
    <t>Tablela 2: Bruto fakturisana premija za period od 1. januara do 31. jula 2022. godine</t>
  </si>
  <si>
    <t>Table 2: Gross Written Premium for the period 1 January - 31 July 2022</t>
  </si>
  <si>
    <t>Tabela 1: Podaci o osiguranju za period od 1. januara do 31. jula 2022. godine</t>
  </si>
  <si>
    <t>Tabela 2: Bruto fakturisana premija za period od 1. januara do 31. jula 2022. godine</t>
  </si>
  <si>
    <r>
      <t xml:space="preserve">BFP/ </t>
    </r>
    <r>
      <rPr>
        <sz val="8"/>
        <color theme="0"/>
        <rFont val="Arial"/>
        <family val="2"/>
        <charset val="238"/>
      </rPr>
      <t>GWP 
VII 2021</t>
    </r>
  </si>
  <si>
    <r>
      <t xml:space="preserve">BFP/ </t>
    </r>
    <r>
      <rPr>
        <sz val="8"/>
        <color theme="0"/>
        <rFont val="Arial"/>
        <family val="2"/>
        <charset val="238"/>
      </rPr>
      <t>GWP
VII 2022</t>
    </r>
  </si>
  <si>
    <r>
      <t xml:space="preserve">Učešće/ 
</t>
    </r>
    <r>
      <rPr>
        <sz val="8"/>
        <color theme="0"/>
        <rFont val="Arial"/>
        <family val="2"/>
        <charset val="238"/>
      </rPr>
      <t>Share VII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</si>
  <si>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VII 2022</t>
    </r>
  </si>
  <si>
    <t>Oktobar, 2022. godine                                                                                     verzija 02</t>
  </si>
  <si>
    <t>October, 2022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</si>
</sst>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54" fillId="0" borderId="0" xfId="66" applyNumberFormat="1" applyFont="1" applyAlignment="1" applyProtection="1">
      <alignment horizontal="left" vertical="center" wrapText="1"/>
    </xf>
    <xf numFmtId="0" fontId="55" fillId="0" borderId="0" xfId="0" applyFont="1"/>
    <xf numFmtId="0" fontId="54" fillId="0" borderId="0" xfId="66" applyFont="1" applyAlignment="1" applyProtection="1">
      <alignment horizontal="left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4</xdr:col>
      <xdr:colOff>407209</xdr:colOff>
      <xdr:row>64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2CDF20-A3DC-1CA6-26A8-5509B91AC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4175"/>
          <a:ext cx="5607859" cy="389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zoomScale="110" zoomScaleNormal="110" workbookViewId="0">
      <selection activeCell="D25" sqref="D25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61</v>
      </c>
    </row>
    <row r="22" spans="1:1" x14ac:dyDescent="0.25">
      <c r="A22" s="31" t="s">
        <v>73</v>
      </c>
    </row>
    <row r="23" spans="1:1" x14ac:dyDescent="0.25">
      <c r="A23" s="32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H28" sqref="H28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63</v>
      </c>
    </row>
    <row r="6" spans="1:1" s="94" customFormat="1" x14ac:dyDescent="0.2">
      <c r="A6" s="95" t="s">
        <v>64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65</v>
      </c>
    </row>
    <row r="10" spans="1:1" s="94" customFormat="1" x14ac:dyDescent="0.2">
      <c r="A10" s="93" t="s">
        <v>66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16" zoomScaleNormal="100" workbookViewId="0">
      <selection activeCell="J25" sqref="J25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8" t="s">
        <v>67</v>
      </c>
      <c r="B2" s="58"/>
      <c r="C2" s="58"/>
      <c r="D2" s="58"/>
      <c r="E2" s="38"/>
      <c r="F2" s="38"/>
      <c r="G2" s="38"/>
    </row>
    <row r="3" spans="1:11" s="41" customFormat="1" ht="14.25" x14ac:dyDescent="0.25">
      <c r="A3" s="96" t="s">
        <v>64</v>
      </c>
      <c r="B3" s="96"/>
      <c r="C3" s="96"/>
      <c r="D3" s="96"/>
      <c r="E3" s="40"/>
      <c r="F3" s="40"/>
      <c r="G3" s="40"/>
    </row>
    <row r="5" spans="1:11" s="42" customFormat="1" ht="16.5" customHeight="1" x14ac:dyDescent="0.25">
      <c r="A5" s="99" t="s">
        <v>10</v>
      </c>
      <c r="B5" s="99" t="s">
        <v>42</v>
      </c>
      <c r="C5" s="105" t="s">
        <v>43</v>
      </c>
      <c r="D5" s="105"/>
      <c r="E5" s="104" t="s">
        <v>34</v>
      </c>
      <c r="F5" s="104"/>
      <c r="G5" s="104"/>
    </row>
    <row r="6" spans="1:11" s="10" customFormat="1" ht="23.25" customHeight="1" x14ac:dyDescent="0.25">
      <c r="A6" s="99"/>
      <c r="B6" s="99"/>
      <c r="C6" s="103" t="s">
        <v>52</v>
      </c>
      <c r="D6" s="103" t="s">
        <v>55</v>
      </c>
      <c r="E6" s="103" t="s">
        <v>38</v>
      </c>
      <c r="F6" s="102" t="s">
        <v>41</v>
      </c>
      <c r="G6" s="102"/>
    </row>
    <row r="7" spans="1:11" ht="27" customHeight="1" x14ac:dyDescent="0.25">
      <c r="A7" s="99"/>
      <c r="B7" s="99"/>
      <c r="C7" s="103"/>
      <c r="D7" s="103"/>
      <c r="E7" s="103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41250</v>
      </c>
      <c r="D8" s="28">
        <v>6787783.9199999999</v>
      </c>
      <c r="E8" s="35">
        <v>6527</v>
      </c>
      <c r="F8" s="28">
        <v>5956</v>
      </c>
      <c r="G8" s="28">
        <v>3959884.65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12705</v>
      </c>
      <c r="D9" s="28">
        <v>2453018.2799999998</v>
      </c>
      <c r="E9" s="35">
        <v>12041</v>
      </c>
      <c r="F9" s="28">
        <v>10630</v>
      </c>
      <c r="G9" s="28">
        <v>950831.86999999988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16415</v>
      </c>
      <c r="D10" s="28">
        <v>4210653.1700000009</v>
      </c>
      <c r="E10" s="35">
        <v>2610</v>
      </c>
      <c r="F10" s="28">
        <v>2097</v>
      </c>
      <c r="G10" s="28">
        <v>2551083.46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68068.41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7</v>
      </c>
      <c r="D12" s="28">
        <v>719480.7</v>
      </c>
      <c r="E12" s="35">
        <v>3</v>
      </c>
      <c r="F12" s="29">
        <v>1</v>
      </c>
      <c r="G12" s="29">
        <v>275721.43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41</v>
      </c>
      <c r="D13" s="28">
        <v>324254.54000000004</v>
      </c>
      <c r="E13" s="35">
        <v>1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93</v>
      </c>
      <c r="D14" s="28">
        <v>453338.41000000003</v>
      </c>
      <c r="E14" s="35">
        <v>124</v>
      </c>
      <c r="F14" s="28">
        <v>106</v>
      </c>
      <c r="G14" s="28">
        <v>48280.81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35815</v>
      </c>
      <c r="D15" s="28">
        <v>2387996.56</v>
      </c>
      <c r="E15" s="35">
        <v>293</v>
      </c>
      <c r="F15" s="28">
        <v>202</v>
      </c>
      <c r="G15" s="28">
        <v>334130.51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25151</v>
      </c>
      <c r="D16" s="28">
        <v>7228478.2599999998</v>
      </c>
      <c r="E16" s="35">
        <v>1160</v>
      </c>
      <c r="F16" s="28">
        <v>882</v>
      </c>
      <c r="G16" s="28">
        <v>1401697.1400000001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264442</v>
      </c>
      <c r="D17" s="28">
        <v>22999618.82</v>
      </c>
      <c r="E17" s="35">
        <v>9215</v>
      </c>
      <c r="F17" s="28">
        <v>7399</v>
      </c>
      <c r="G17" s="28">
        <v>8865180.8900000006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33</v>
      </c>
      <c r="D18" s="28">
        <v>814900.7</v>
      </c>
      <c r="E18" s="35">
        <v>34</v>
      </c>
      <c r="F18" s="28">
        <v>34</v>
      </c>
      <c r="G18" s="28">
        <v>3683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3043</v>
      </c>
      <c r="D19" s="28">
        <v>266706.43</v>
      </c>
      <c r="E19" s="35">
        <v>17</v>
      </c>
      <c r="F19" s="28">
        <v>14</v>
      </c>
      <c r="G19" s="28">
        <v>12182.77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3035</v>
      </c>
      <c r="D20" s="28">
        <v>2103658.27</v>
      </c>
      <c r="E20" s="35">
        <v>259</v>
      </c>
      <c r="F20" s="28">
        <v>54</v>
      </c>
      <c r="G20" s="28">
        <v>725196.28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7600</v>
      </c>
      <c r="D21" s="28">
        <v>1881957.43</v>
      </c>
      <c r="E21" s="35">
        <v>36</v>
      </c>
      <c r="F21" s="28">
        <v>27</v>
      </c>
      <c r="G21" s="28">
        <v>52737.87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232</v>
      </c>
      <c r="D22" s="28">
        <v>40642.36</v>
      </c>
      <c r="E22" s="35">
        <v>16</v>
      </c>
      <c r="F22" s="28">
        <v>12</v>
      </c>
      <c r="G22" s="28">
        <v>11227.51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5000</v>
      </c>
      <c r="D23" s="28">
        <v>170672.53000000003</v>
      </c>
      <c r="E23" s="35">
        <v>232</v>
      </c>
      <c r="F23" s="28">
        <v>195</v>
      </c>
      <c r="G23" s="28">
        <v>22731.120000000003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1627</v>
      </c>
      <c r="D24" s="28">
        <v>3006.16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63235</v>
      </c>
      <c r="D25" s="28">
        <v>661085.81000000006</v>
      </c>
      <c r="E25" s="35">
        <v>2939</v>
      </c>
      <c r="F25" s="28">
        <v>2438</v>
      </c>
      <c r="G25" s="28">
        <v>282175.58999999997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15689</v>
      </c>
      <c r="D26" s="28">
        <v>60273.27</v>
      </c>
      <c r="E26" s="35">
        <v>3</v>
      </c>
      <c r="F26" s="28">
        <v>1</v>
      </c>
      <c r="G26" s="28">
        <v>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70484</v>
      </c>
      <c r="D27" s="28">
        <v>10721989.550000001</v>
      </c>
      <c r="E27" s="35">
        <v>1535</v>
      </c>
      <c r="F27" s="28">
        <v>1379</v>
      </c>
      <c r="G27" s="28">
        <v>5327170.2399999993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137</v>
      </c>
      <c r="D28" s="28">
        <v>10054</v>
      </c>
      <c r="E28" s="35">
        <v>29</v>
      </c>
      <c r="F28" s="28">
        <v>22</v>
      </c>
      <c r="G28" s="28">
        <v>21907.07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40510</v>
      </c>
      <c r="D29" s="28">
        <v>908993.43</v>
      </c>
      <c r="E29" s="35">
        <v>506</v>
      </c>
      <c r="F29" s="28">
        <v>387</v>
      </c>
      <c r="G29" s="28">
        <v>328388.49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36</v>
      </c>
      <c r="D30" s="28">
        <v>800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495415</v>
      </c>
      <c r="D31" s="33">
        <f t="shared" ref="D31:G31" si="0">SUM(D8:D26)</f>
        <v>53635594.030000009</v>
      </c>
      <c r="E31" s="33">
        <f>SUM(E8:E26)</f>
        <v>35512</v>
      </c>
      <c r="F31" s="33">
        <f t="shared" si="0"/>
        <v>30048</v>
      </c>
      <c r="G31" s="33">
        <f t="shared" si="0"/>
        <v>19496744.900000002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111167</v>
      </c>
      <c r="D32" s="33">
        <f>SUM(D27:D30)</f>
        <v>11641836.98</v>
      </c>
      <c r="E32" s="33">
        <f t="shared" ref="E32:F32" si="1">SUM(E27:E30)</f>
        <v>2070</v>
      </c>
      <c r="F32" s="33">
        <f t="shared" si="1"/>
        <v>1788</v>
      </c>
      <c r="G32" s="33">
        <f>SUM(G27:G30)</f>
        <v>5677465.7999999998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606582</v>
      </c>
      <c r="D33" s="34">
        <f t="shared" ref="D33:G33" si="2">D31+D32</f>
        <v>65277431.010000005</v>
      </c>
      <c r="E33" s="34">
        <f t="shared" si="2"/>
        <v>37582</v>
      </c>
      <c r="F33" s="34">
        <f t="shared" si="2"/>
        <v>31836</v>
      </c>
      <c r="G33" s="34">
        <f t="shared" si="2"/>
        <v>25174210.700000003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1" t="s">
        <v>9</v>
      </c>
      <c r="B36" s="101"/>
      <c r="C36" s="101"/>
      <c r="H36" s="43"/>
      <c r="I36" s="43"/>
      <c r="J36" s="43"/>
      <c r="K36" s="43"/>
    </row>
    <row r="37" spans="1:11" ht="14.25" x14ac:dyDescent="0.25">
      <c r="A37" s="100" t="s">
        <v>8</v>
      </c>
      <c r="B37" s="100"/>
      <c r="C37" s="100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8"/>
      <c r="C60" s="98"/>
      <c r="D60" s="98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7" t="s">
        <v>35</v>
      </c>
      <c r="B69" s="97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H23" sqref="H23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5"/>
    </row>
    <row r="3" spans="1:16" s="14" customFormat="1" ht="14.25" x14ac:dyDescent="0.2">
      <c r="A3" s="108" t="s">
        <v>66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7"/>
      <c r="N4" s="107"/>
    </row>
    <row r="5" spans="1:16" s="9" customFormat="1" ht="12.75" x14ac:dyDescent="0.2">
      <c r="A5" s="109" t="s">
        <v>56</v>
      </c>
      <c r="B5" s="109" t="s">
        <v>57</v>
      </c>
      <c r="C5" s="109"/>
      <c r="D5" s="109"/>
      <c r="E5" s="109"/>
      <c r="F5" s="109" t="s">
        <v>58</v>
      </c>
      <c r="G5" s="109"/>
      <c r="H5" s="109"/>
      <c r="I5" s="109"/>
      <c r="J5" s="109" t="s">
        <v>59</v>
      </c>
      <c r="K5" s="109"/>
      <c r="L5" s="109"/>
      <c r="M5" s="109"/>
      <c r="N5" s="109"/>
    </row>
    <row r="6" spans="1:16" s="8" customFormat="1" ht="33.75" x14ac:dyDescent="0.2">
      <c r="A6" s="109"/>
      <c r="B6" s="59" t="s">
        <v>69</v>
      </c>
      <c r="C6" s="59" t="s">
        <v>70</v>
      </c>
      <c r="D6" s="59" t="s">
        <v>71</v>
      </c>
      <c r="E6" s="59" t="s">
        <v>72</v>
      </c>
      <c r="F6" s="60" t="str">
        <f>B6</f>
        <v>BFP/ GWP 
VII 2021</v>
      </c>
      <c r="G6" s="60" t="str">
        <f>C6</f>
        <v>BFP/ GWP
VII 2022</v>
      </c>
      <c r="H6" s="60" t="str">
        <f>D6</f>
        <v>Učešće/ 
Share VII 2021</v>
      </c>
      <c r="I6" s="60" t="str">
        <f>E6</f>
        <v>Učešće/
  Share VII 2022</v>
      </c>
      <c r="J6" s="61" t="str">
        <f>B6</f>
        <v>BFP/ GWP 
VII 2021</v>
      </c>
      <c r="K6" s="61" t="str">
        <f>C6</f>
        <v>BFP/ GWP
VII 2022</v>
      </c>
      <c r="L6" s="61" t="str">
        <f>D6</f>
        <v>Učešće/ 
Share VII 2021</v>
      </c>
      <c r="M6" s="61" t="str">
        <f>E6</f>
        <v>Učešće/
  Share VII 2022</v>
      </c>
      <c r="N6" s="62" t="s">
        <v>54</v>
      </c>
    </row>
    <row r="7" spans="1:16" ht="14.25" customHeight="1" x14ac:dyDescent="0.2">
      <c r="A7" s="63" t="s">
        <v>0</v>
      </c>
      <c r="B7" s="64">
        <v>20623290.440000005</v>
      </c>
      <c r="C7" s="65">
        <v>22821598.220000003</v>
      </c>
      <c r="D7" s="66">
        <f>B7/$B$16</f>
        <v>0.43148770515110008</v>
      </c>
      <c r="E7" s="67">
        <f>C7/$C$16</f>
        <v>0.42549352967425319</v>
      </c>
      <c r="F7" s="68"/>
      <c r="G7" s="69"/>
      <c r="H7" s="69"/>
      <c r="I7" s="69"/>
      <c r="J7" s="70">
        <f>B7</f>
        <v>20623290.440000005</v>
      </c>
      <c r="K7" s="64">
        <f>C7</f>
        <v>22821598.220000003</v>
      </c>
      <c r="L7" s="66">
        <f>J7/$J$16</f>
        <v>0.35377026855778054</v>
      </c>
      <c r="M7" s="66">
        <f>K7/$K$16</f>
        <v>0.34960931928377981</v>
      </c>
      <c r="N7" s="71">
        <f>K7/J7*100</f>
        <v>110.65934549288147</v>
      </c>
      <c r="P7" s="55"/>
    </row>
    <row r="8" spans="1:16" ht="14.25" customHeight="1" x14ac:dyDescent="0.2">
      <c r="A8" s="63" t="s">
        <v>44</v>
      </c>
      <c r="B8" s="64">
        <v>8573936.25</v>
      </c>
      <c r="C8" s="65">
        <v>10298509.549999997</v>
      </c>
      <c r="D8" s="66">
        <f>B8/$B$16</f>
        <v>0.1793868969351686</v>
      </c>
      <c r="E8" s="67">
        <f>C8/$C$16</f>
        <v>0.19200886531134029</v>
      </c>
      <c r="F8" s="68"/>
      <c r="G8" s="69"/>
      <c r="H8" s="69"/>
      <c r="I8" s="69"/>
      <c r="J8" s="70">
        <f t="shared" ref="J8:J11" si="0">B8</f>
        <v>8573936.25</v>
      </c>
      <c r="K8" s="64">
        <f>C8</f>
        <v>10298509.549999997</v>
      </c>
      <c r="L8" s="66">
        <f t="shared" ref="L8:L15" si="1">J8/$J$16</f>
        <v>0.14707661411181625</v>
      </c>
      <c r="M8" s="66">
        <f>K8/$K$16</f>
        <v>0.15776523969551351</v>
      </c>
      <c r="N8" s="71">
        <f t="shared" ref="N8:N14" si="2">K8/J8*100</f>
        <v>120.11413719107134</v>
      </c>
      <c r="P8" s="55"/>
    </row>
    <row r="9" spans="1:16" ht="14.25" customHeight="1" x14ac:dyDescent="0.2">
      <c r="A9" s="63" t="s">
        <v>53</v>
      </c>
      <c r="B9" s="64">
        <v>4284320.7299999995</v>
      </c>
      <c r="C9" s="64">
        <v>4237116.2</v>
      </c>
      <c r="D9" s="66">
        <f>B9/$B$16</f>
        <v>8.9638058742239443E-2</v>
      </c>
      <c r="E9" s="67">
        <f>C9/$C$16</f>
        <v>7.8998215208170408E-2</v>
      </c>
      <c r="F9" s="68"/>
      <c r="G9" s="69"/>
      <c r="H9" s="69"/>
      <c r="I9" s="69"/>
      <c r="J9" s="70">
        <f t="shared" si="0"/>
        <v>4284320.7299999995</v>
      </c>
      <c r="K9" s="64">
        <f t="shared" ref="K9:K10" si="3">C9</f>
        <v>4237116.2</v>
      </c>
      <c r="L9" s="66">
        <f t="shared" si="1"/>
        <v>7.3492893854612565E-2</v>
      </c>
      <c r="M9" s="66">
        <f t="shared" ref="M9:M16" si="4">K9/$K$16</f>
        <v>6.4909358938327499E-2</v>
      </c>
      <c r="N9" s="71">
        <f t="shared" si="2"/>
        <v>98.89820270295219</v>
      </c>
      <c r="P9" s="55"/>
    </row>
    <row r="10" spans="1:16" ht="14.25" customHeight="1" x14ac:dyDescent="0.2">
      <c r="A10" s="63" t="s">
        <v>1</v>
      </c>
      <c r="B10" s="64">
        <v>7245166.7999999998</v>
      </c>
      <c r="C10" s="65">
        <v>8389599.8399999999</v>
      </c>
      <c r="D10" s="66">
        <f>B10/$B$16</f>
        <v>0.15158591714857983</v>
      </c>
      <c r="E10" s="67">
        <f>C10/$C$16</f>
        <v>0.15641851258899908</v>
      </c>
      <c r="F10" s="68"/>
      <c r="G10" s="69"/>
      <c r="H10" s="69"/>
      <c r="I10" s="69"/>
      <c r="J10" s="70">
        <f t="shared" si="0"/>
        <v>7245166.7999999998</v>
      </c>
      <c r="K10" s="64">
        <f t="shared" si="3"/>
        <v>8389599.8399999999</v>
      </c>
      <c r="L10" s="66">
        <f t="shared" si="1"/>
        <v>0.12428300964091524</v>
      </c>
      <c r="M10" s="66">
        <f t="shared" si="4"/>
        <v>0.12852221219788471</v>
      </c>
      <c r="N10" s="71">
        <f t="shared" si="2"/>
        <v>115.79581356222192</v>
      </c>
      <c r="P10" s="55"/>
    </row>
    <row r="11" spans="1:16" ht="13.15" customHeight="1" x14ac:dyDescent="0.2">
      <c r="A11" s="63" t="s">
        <v>2</v>
      </c>
      <c r="B11" s="72">
        <v>7069063.4899999993</v>
      </c>
      <c r="C11" s="73">
        <v>7888770.2200000007</v>
      </c>
      <c r="D11" s="74">
        <f>B11/$B$16</f>
        <v>0.14790142202291195</v>
      </c>
      <c r="E11" s="75">
        <f>C11/$C$16</f>
        <v>0.147080877217237</v>
      </c>
      <c r="F11" s="68"/>
      <c r="G11" s="69"/>
      <c r="H11" s="76"/>
      <c r="I11" s="76"/>
      <c r="J11" s="70">
        <f t="shared" si="0"/>
        <v>7069063.4899999993</v>
      </c>
      <c r="K11" s="64">
        <f>C11</f>
        <v>7888770.2200000007</v>
      </c>
      <c r="L11" s="66">
        <f t="shared" si="1"/>
        <v>0.12126214759885333</v>
      </c>
      <c r="M11" s="66">
        <f t="shared" si="4"/>
        <v>0.120849887900636</v>
      </c>
      <c r="N11" s="71">
        <f t="shared" si="2"/>
        <v>111.59569059125825</v>
      </c>
      <c r="P11" s="55"/>
    </row>
    <row r="12" spans="1:16" ht="14.45" customHeight="1" x14ac:dyDescent="0.2">
      <c r="A12" s="77" t="s">
        <v>5</v>
      </c>
      <c r="B12" s="78"/>
      <c r="C12" s="78"/>
      <c r="D12" s="78"/>
      <c r="E12" s="78"/>
      <c r="F12" s="79">
        <v>2671879.63</v>
      </c>
      <c r="G12" s="80">
        <v>2807350.91</v>
      </c>
      <c r="H12" s="81">
        <f>F12/$F$16</f>
        <v>0.25446626776285397</v>
      </c>
      <c r="I12" s="81">
        <f t="shared" ref="I12:I16" si="5">G12/$G$16</f>
        <v>0.24114329334991255</v>
      </c>
      <c r="J12" s="82">
        <f>F12</f>
        <v>2671879.63</v>
      </c>
      <c r="K12" s="64">
        <f>G12</f>
        <v>2807350.91</v>
      </c>
      <c r="L12" s="66">
        <f>J12/$J$16</f>
        <v>4.5833208672939732E-2</v>
      </c>
      <c r="M12" s="66">
        <f t="shared" si="4"/>
        <v>4.3006455164725087E-2</v>
      </c>
      <c r="N12" s="71">
        <f t="shared" si="2"/>
        <v>105.07026134257404</v>
      </c>
      <c r="P12" s="55"/>
    </row>
    <row r="13" spans="1:16" ht="14.25" customHeight="1" x14ac:dyDescent="0.2">
      <c r="A13" s="77" t="s">
        <v>48</v>
      </c>
      <c r="B13" s="78"/>
      <c r="C13" s="78"/>
      <c r="D13" s="78"/>
      <c r="E13" s="78"/>
      <c r="F13" s="83">
        <v>3370380.35</v>
      </c>
      <c r="G13" s="80">
        <v>4356420.34</v>
      </c>
      <c r="H13" s="84">
        <f>F13/$F$16</f>
        <v>0.32099054874180899</v>
      </c>
      <c r="I13" s="84">
        <f t="shared" si="5"/>
        <v>0.37420386039454745</v>
      </c>
      <c r="J13" s="82">
        <f t="shared" ref="J13:J15" si="6">F13</f>
        <v>3370380.35</v>
      </c>
      <c r="K13" s="64">
        <f t="shared" ref="K13:K15" si="7">G13</f>
        <v>4356420.34</v>
      </c>
      <c r="L13" s="66">
        <f t="shared" si="1"/>
        <v>5.7815233947767948E-2</v>
      </c>
      <c r="M13" s="66">
        <f t="shared" si="4"/>
        <v>6.6737006536495433E-2</v>
      </c>
      <c r="N13" s="71">
        <f t="shared" si="2"/>
        <v>129.25604494460097</v>
      </c>
      <c r="P13" s="55"/>
    </row>
    <row r="14" spans="1:16" ht="14.25" customHeight="1" x14ac:dyDescent="0.2">
      <c r="A14" s="77" t="s">
        <v>3</v>
      </c>
      <c r="B14" s="78"/>
      <c r="C14" s="78"/>
      <c r="D14" s="78"/>
      <c r="E14" s="78"/>
      <c r="F14" s="83">
        <v>1019839.5800000001</v>
      </c>
      <c r="G14" s="82">
        <v>1007976.64</v>
      </c>
      <c r="H14" s="84">
        <f>F14/$F$16</f>
        <v>9.7128167274300667E-2</v>
      </c>
      <c r="I14" s="84">
        <f t="shared" si="5"/>
        <v>8.6582267191307127E-2</v>
      </c>
      <c r="J14" s="82">
        <f t="shared" si="6"/>
        <v>1019839.5800000001</v>
      </c>
      <c r="K14" s="64">
        <f t="shared" si="7"/>
        <v>1007976.64</v>
      </c>
      <c r="L14" s="66">
        <f t="shared" si="1"/>
        <v>1.7494246281994082E-2</v>
      </c>
      <c r="M14" s="66">
        <f t="shared" si="4"/>
        <v>1.5441426300088091E-2</v>
      </c>
      <c r="N14" s="85">
        <f t="shared" si="2"/>
        <v>98.836783722396802</v>
      </c>
      <c r="P14" s="55"/>
    </row>
    <row r="15" spans="1:16" ht="14.25" customHeight="1" x14ac:dyDescent="0.2">
      <c r="A15" s="77" t="s">
        <v>4</v>
      </c>
      <c r="B15" s="78"/>
      <c r="C15" s="78"/>
      <c r="D15" s="78"/>
      <c r="E15" s="78"/>
      <c r="F15" s="83">
        <v>3437836.85</v>
      </c>
      <c r="G15" s="82">
        <v>3470089.09</v>
      </c>
      <c r="H15" s="84">
        <f>F15/$F$16</f>
        <v>0.32741501622103636</v>
      </c>
      <c r="I15" s="84">
        <f>G15/$G$16</f>
        <v>0.29807057906423284</v>
      </c>
      <c r="J15" s="82">
        <f t="shared" si="6"/>
        <v>3437836.85</v>
      </c>
      <c r="K15" s="64">
        <f t="shared" si="7"/>
        <v>3470089.09</v>
      </c>
      <c r="L15" s="66">
        <f t="shared" si="1"/>
        <v>5.8972377333320149E-2</v>
      </c>
      <c r="M15" s="66">
        <f t="shared" si="4"/>
        <v>5.3159093982549782E-2</v>
      </c>
      <c r="N15" s="71">
        <f>K15/J15*100</f>
        <v>100.93815504944628</v>
      </c>
      <c r="P15" s="55"/>
    </row>
    <row r="16" spans="1:16" s="12" customFormat="1" ht="18.2" customHeight="1" x14ac:dyDescent="0.2">
      <c r="A16" s="86" t="s">
        <v>60</v>
      </c>
      <c r="B16" s="87">
        <f>SUM(B7:B15)</f>
        <v>47795777.710000008</v>
      </c>
      <c r="C16" s="87">
        <f>SUM(C7:C15)</f>
        <v>53635594.030000001</v>
      </c>
      <c r="D16" s="88">
        <f>B16/B16</f>
        <v>1</v>
      </c>
      <c r="E16" s="88">
        <f>C16/C16</f>
        <v>1</v>
      </c>
      <c r="F16" s="89">
        <f>SUM(F7:F15)</f>
        <v>10499936.41</v>
      </c>
      <c r="G16" s="89">
        <f>SUM(G7:G15)</f>
        <v>11641836.98</v>
      </c>
      <c r="H16" s="90">
        <f>SUM(H7:H15)</f>
        <v>1</v>
      </c>
      <c r="I16" s="90">
        <f t="shared" si="5"/>
        <v>1</v>
      </c>
      <c r="J16" s="89">
        <f>SUM(J7:J15)</f>
        <v>58295714.120000012</v>
      </c>
      <c r="K16" s="89">
        <f>SUM(K7:K15)</f>
        <v>65277431.010000005</v>
      </c>
      <c r="L16" s="91">
        <f>J16/J16</f>
        <v>1</v>
      </c>
      <c r="M16" s="91">
        <f t="shared" si="4"/>
        <v>1</v>
      </c>
      <c r="N16" s="92">
        <f>K16/J16*100</f>
        <v>111.97638110346901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2022-11-07T07:38:07Z</dcterms:modified>
</cp:coreProperties>
</file>