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256" windowHeight="12168" activeTab="2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H13" i="3" l="1"/>
  <c r="H12" i="3"/>
  <c r="E8" i="3"/>
  <c r="E7" i="3"/>
  <c r="D8" i="3"/>
  <c r="D7" i="3"/>
  <c r="F31" i="1" l="1"/>
  <c r="F33" i="1" s="1"/>
  <c r="F32" i="1"/>
  <c r="C31" i="1" l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D11" i="3" l="1"/>
  <c r="H17" i="3"/>
  <c r="H14" i="3"/>
  <c r="H15" i="3"/>
  <c r="H16" i="3"/>
  <c r="I15" i="3"/>
  <c r="I16" i="3"/>
  <c r="I13" i="3"/>
  <c r="I17" i="3"/>
  <c r="I14" i="3"/>
  <c r="I12" i="3"/>
  <c r="E9" i="3"/>
  <c r="E10" i="3"/>
  <c r="E11" i="3"/>
  <c r="D9" i="3"/>
  <c r="D10" i="3"/>
  <c r="N12" i="3"/>
  <c r="N14" i="3"/>
  <c r="N11" i="3"/>
  <c r="N10" i="3"/>
  <c r="N17" i="3"/>
  <c r="D18" i="3"/>
  <c r="N16" i="3"/>
  <c r="N15" i="3"/>
  <c r="N13" i="3"/>
  <c r="N9" i="3"/>
  <c r="N8" i="3"/>
  <c r="E18" i="3"/>
  <c r="I18" i="3"/>
  <c r="K18" i="3"/>
  <c r="J18" i="3"/>
  <c r="D32" i="1"/>
  <c r="G32" i="1"/>
  <c r="E32" i="1"/>
  <c r="C32" i="1"/>
  <c r="D31" i="1"/>
  <c r="E33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C33" i="1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<sst xmlns="http://schemas.openxmlformats.org/spreadsheetml/2006/main" count="97" uniqueCount="91">
  <si>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</si>
  <si>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</si>
  <si>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</si>
  <si>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</si>
  <si>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</si>
  <si>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</si>
  <si>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</si>
  <si>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</si>
  <si>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</si>
  <si>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</si>
  <si>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</si>
  <si>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</si>
  <si>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</si>
  <si>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</si>
  <si>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</si>
  <si>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</si>
  <si>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</si>
  <si>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</si>
  <si>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</si>
  <si>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</si>
  <si>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</si>
  <si>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</si>
  <si>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</si>
  <si>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</si>
  <si>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</si>
  <si>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</si>
  <si>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</si>
  <si>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</si>
  <si>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</si>
  <si>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</si>
  <si>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</si>
  <si>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</si>
  <si>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</si>
  <si>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</si>
  <si>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</si>
  <si>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</si>
  <si>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</si>
  <si>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</si>
  <si>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</si>
  <si>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</si>
  <si>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</si>
  <si>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</si>
  <si>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</si>
  <si>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</si>
  <si>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</si>
  <si>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</si>
  <si>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</si>
  <si>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</si>
  <si>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</si>
  <si>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</si>
  <si>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</si>
  <si>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</si>
  <si>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</si>
  <si>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</si>
  <si>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</si>
  <si>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</si>
  <si>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</si>
  <si>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</si>
  <si>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</si>
  <si>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</si>
  <si>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</si>
  <si>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</si>
  <si>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</si>
  <si>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</si>
  <si>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</si>
  <si>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juna 2018.</t>
  </si>
  <si>
    <t>Jul, 2018.</t>
  </si>
  <si>
    <t>July, 2018</t>
  </si>
  <si>
    <t>Tablela 1: Podaci o osiguranju za period od 1.januara do 30. juna 2018.</t>
  </si>
  <si>
    <t>Table 1: Insurance data for the period 1 January - 30 June 2018</t>
  </si>
  <si>
    <t>Tablela 2: Bruto fakturisana premija za period od 1. januara do 30. juna 2018.</t>
  </si>
  <si>
    <t>Table 2: Gross Written Premium for the period 1 January - 30 June 2018</t>
  </si>
  <si>
    <t>Tablela 1: Podaci o osiguranju za period od 1. januara do 30. juna 2018.</t>
  </si>
  <si>
    <r>
      <t xml:space="preserve">BFP/ </t>
    </r>
    <r>
      <rPr>
        <sz val="9"/>
        <color theme="0"/>
        <rFont val="Arial"/>
        <family val="2"/>
        <charset val="238"/>
      </rPr>
      <t>GWP 
VI. 2017</t>
    </r>
  </si>
  <si>
    <r>
      <t xml:space="preserve">BFP/ </t>
    </r>
    <r>
      <rPr>
        <sz val="9"/>
        <color theme="0"/>
        <rFont val="Arial"/>
        <family val="2"/>
        <charset val="238"/>
      </rPr>
      <t>GWP
VI.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</si>
  <si>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VI.2017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</si>
  <si>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VI.2018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</si>
  <si>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VI</t>
    </r>
    <r>
      <rPr>
        <b/>
        <sz val="9"/>
        <color theme="0"/>
        <rFont val="Arial"/>
        <family val="2"/>
        <charset val="238"/>
      </rPr>
      <t xml:space="preserve">.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</si>
  <si>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VI</t>
    </r>
    <r>
      <rPr>
        <b/>
        <sz val="9"/>
        <color theme="0"/>
        <rFont val="Arial"/>
        <family val="2"/>
        <charset val="238"/>
      </rPr>
      <t>.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</si>
  <si>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VI.2018</t>
    </r>
  </si>
  <si>
    <r>
      <t xml:space="preserve">BFP/ </t>
    </r>
    <r>
      <rPr>
        <sz val="9"/>
        <color theme="0"/>
        <rFont val="Arial"/>
        <family val="2"/>
        <charset val="238"/>
      </rPr>
      <t>GWP
 VI. 2017</t>
    </r>
  </si>
  <si>
    <r>
      <t xml:space="preserve">BFP/ </t>
    </r>
    <r>
      <rPr>
        <sz val="9"/>
        <color theme="0"/>
        <rFont val="Arial"/>
        <family val="2"/>
        <charset val="238"/>
      </rPr>
      <t>GWP
VI.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</si>
  <si>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</si>
  <si>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VI.2018</t>
    </r>
    <r>
      <rPr>
        <sz val="11"/>
        <color theme="1"/>
        <rFont val="Calibri"/>
        <family val="2"/>
        <charset val="238"/>
        <scheme val="minor"/>
      </rPr>
      <t/>
    </r>
  </si>
  <si>
    <t>for the period 1 January - 30 June 2018</t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</si>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</sst>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0" fontId="27" fillId="0" borderId="0" xfId="66" applyAlignment="1" applyProtection="1">
      <alignment horizontal="left"/>
    </xf>
    <xf numFmtId="3" fontId="27" fillId="0" borderId="0" xfId="66" applyNumberFormat="1" applyAlignment="1" applyProtection="1">
      <alignment horizontal="left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32" fillId="0" borderId="0" xfId="0" applyNumberFormat="1" applyFont="1" applyBorder="1" applyAlignment="1">
      <alignment horizontal="left" vertical="center" wrapText="1"/>
    </xf>
    <xf numFmtId="3" fontId="58" fillId="2" borderId="14" xfId="3" applyNumberFormat="1" applyFont="1" applyFill="1" applyBorder="1" applyAlignment="1">
      <alignment horizontal="left" vertical="center"/>
    </xf>
    <xf numFmtId="3" fontId="59" fillId="3" borderId="15" xfId="3" applyNumberFormat="1" applyFont="1" applyFill="1" applyBorder="1" applyAlignment="1">
      <alignment horizontal="center" vertical="center" wrapText="1"/>
    </xf>
    <xf numFmtId="3" fontId="58" fillId="3" borderId="15" xfId="6" applyNumberFormat="1" applyFont="1" applyFill="1" applyBorder="1" applyAlignment="1">
      <alignment horizontal="center" vertical="center"/>
    </xf>
    <xf numFmtId="171" fontId="58" fillId="3" borderId="15" xfId="6" applyNumberFormat="1" applyFont="1" applyFill="1" applyBorder="1" applyAlignment="1">
      <alignment horizontal="center" vertical="center"/>
    </xf>
    <xf numFmtId="3" fontId="59" fillId="36" borderId="15" xfId="3" applyNumberFormat="1" applyFont="1" applyFill="1" applyBorder="1" applyAlignment="1">
      <alignment horizontal="center" vertical="center" wrapText="1"/>
    </xf>
    <xf numFmtId="3" fontId="58" fillId="36" borderId="15" xfId="6" applyNumberFormat="1" applyFont="1" applyFill="1" applyBorder="1" applyAlignment="1">
      <alignment horizontal="center" vertical="center"/>
    </xf>
    <xf numFmtId="172" fontId="58" fillId="3" borderId="16" xfId="6" applyNumberFormat="1" applyFont="1" applyFill="1" applyBorder="1" applyAlignment="1">
      <alignment horizontal="center" vertical="center"/>
    </xf>
    <xf numFmtId="3" fontId="59" fillId="35" borderId="15" xfId="5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left"/>
    </xf>
    <xf numFmtId="3" fontId="48" fillId="35" borderId="15" xfId="0" applyNumberFormat="1" applyFont="1" applyFill="1" applyBorder="1" applyAlignment="1">
      <alignment horizontal="center"/>
    </xf>
    <xf numFmtId="3" fontId="48" fillId="2" borderId="15" xfId="0" applyNumberFormat="1" applyFont="1" applyFill="1" applyBorder="1" applyAlignment="1">
      <alignment horizontal="center"/>
    </xf>
    <xf numFmtId="171" fontId="48" fillId="2" borderId="15" xfId="0" applyNumberFormat="1" applyFont="1" applyFill="1" applyBorder="1" applyAlignment="1">
      <alignment horizontal="center"/>
    </xf>
    <xf numFmtId="171" fontId="58" fillId="36" borderId="15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0" fontId="38" fillId="3" borderId="12" xfId="3" applyFont="1" applyFill="1" applyBorder="1" applyAlignment="1">
      <alignment horizontal="left" vertical="center" wrapText="1"/>
    </xf>
    <xf numFmtId="167" fontId="37" fillId="3" borderId="12" xfId="6" applyNumberFormat="1" applyFont="1" applyFill="1" applyBorder="1" applyAlignment="1">
      <alignment horizontal="center" vertical="center" wrapText="1"/>
    </xf>
    <xf numFmtId="167" fontId="38" fillId="3" borderId="12" xfId="6" applyNumberFormat="1" applyFont="1" applyFill="1" applyBorder="1" applyAlignment="1">
      <alignment horizontal="center" vertical="center" wrapText="1"/>
    </xf>
    <xf numFmtId="167" fontId="37" fillId="3" borderId="13" xfId="6" applyNumberFormat="1" applyFont="1" applyFill="1" applyBorder="1" applyAlignment="1">
      <alignment horizontal="center" vertical="center" wrapText="1"/>
    </xf>
    <xf numFmtId="165" fontId="37" fillId="2" borderId="14" xfId="3" applyNumberFormat="1" applyFont="1" applyFill="1" applyBorder="1" applyAlignment="1">
      <alignment horizontal="center" vertical="center" wrapText="1"/>
    </xf>
    <xf numFmtId="0" fontId="38" fillId="3" borderId="15" xfId="3" applyFont="1" applyFill="1" applyBorder="1" applyAlignment="1">
      <alignment horizontal="left" vertical="center" wrapText="1"/>
    </xf>
    <xf numFmtId="167" fontId="37" fillId="3" borderId="15" xfId="6" applyNumberFormat="1" applyFont="1" applyFill="1" applyBorder="1" applyAlignment="1">
      <alignment horizontal="center" vertical="center" wrapText="1"/>
    </xf>
    <xf numFmtId="167" fontId="38" fillId="3" borderId="15" xfId="6" applyNumberFormat="1" applyFont="1" applyFill="1" applyBorder="1" applyAlignment="1">
      <alignment horizontal="center" vertical="center" wrapText="1"/>
    </xf>
    <xf numFmtId="167" fontId="37" fillId="3" borderId="16" xfId="6" applyNumberFormat="1" applyFont="1" applyFill="1" applyBorder="1" applyAlignment="1">
      <alignment horizontal="center" vertical="center" wrapText="1"/>
    </xf>
    <xf numFmtId="167" fontId="38" fillId="2" borderId="15" xfId="5" applyNumberFormat="1" applyFont="1" applyFill="1" applyBorder="1" applyAlignment="1">
      <alignment horizontal="center" vertical="center" wrapText="1"/>
    </xf>
    <xf numFmtId="167" fontId="38" fillId="2" borderId="16" xfId="5" applyNumberFormat="1" applyFont="1" applyFill="1" applyBorder="1" applyAlignment="1">
      <alignment horizontal="center" vertical="center" wrapText="1"/>
    </xf>
    <xf numFmtId="165" fontId="35" fillId="38" borderId="14" xfId="3" applyNumberFormat="1" applyFont="1" applyFill="1" applyBorder="1" applyAlignment="1">
      <alignment horizontal="center" vertical="center" wrapText="1"/>
    </xf>
    <xf numFmtId="0" fontId="35" fillId="38" borderId="15" xfId="3" applyFont="1" applyFill="1" applyBorder="1" applyAlignment="1">
      <alignment horizontal="left" vertical="center" wrapText="1"/>
    </xf>
    <xf numFmtId="167" fontId="35" fillId="37" borderId="15" xfId="6" applyNumberFormat="1" applyFont="1" applyFill="1" applyBorder="1" applyAlignment="1">
      <alignment horizontal="center" vertical="center" wrapText="1"/>
    </xf>
    <xf numFmtId="167" fontId="35" fillId="37" borderId="16" xfId="6" applyNumberFormat="1" applyFont="1" applyFill="1" applyBorder="1" applyAlignment="1">
      <alignment horizontal="center" vertical="center" wrapText="1"/>
    </xf>
    <xf numFmtId="165" fontId="35" fillId="38" borderId="17" xfId="3" applyNumberFormat="1" applyFont="1" applyFill="1" applyBorder="1" applyAlignment="1">
      <alignment horizontal="center" vertical="center" wrapText="1"/>
    </xf>
    <xf numFmtId="0" fontId="33" fillId="38" borderId="18" xfId="3" applyFont="1" applyFill="1" applyBorder="1" applyAlignment="1">
      <alignment vertical="center" wrapText="1"/>
    </xf>
    <xf numFmtId="167" fontId="33" fillId="37" borderId="18" xfId="6" applyNumberFormat="1" applyFont="1" applyFill="1" applyBorder="1" applyAlignment="1">
      <alignment horizontal="center" vertical="center" wrapText="1"/>
    </xf>
    <xf numFmtId="167" fontId="33" fillId="37" borderId="19" xfId="6" applyNumberFormat="1" applyFont="1" applyFill="1" applyBorder="1" applyAlignment="1">
      <alignment horizontal="center" vertical="center" wrapText="1"/>
    </xf>
    <xf numFmtId="0" fontId="33" fillId="37" borderId="11" xfId="3" applyFont="1" applyFill="1" applyBorder="1" applyAlignment="1">
      <alignment horizontal="center" vertical="center" wrapText="1"/>
    </xf>
    <xf numFmtId="0" fontId="33" fillId="37" borderId="12" xfId="3" applyFont="1" applyFill="1" applyBorder="1" applyAlignment="1">
      <alignment horizontal="center" vertical="center" wrapText="1"/>
    </xf>
    <xf numFmtId="164" fontId="46" fillId="37" borderId="12" xfId="3" applyNumberFormat="1" applyFont="1" applyFill="1" applyBorder="1" applyAlignment="1">
      <alignment horizontal="center" vertical="center" wrapText="1"/>
    </xf>
    <xf numFmtId="0" fontId="46" fillId="38" borderId="12" xfId="3" applyFont="1" applyFill="1" applyBorder="1" applyAlignment="1">
      <alignment horizontal="center" vertical="center"/>
    </xf>
    <xf numFmtId="0" fontId="46" fillId="38" borderId="13" xfId="3" applyFont="1" applyFill="1" applyBorder="1" applyAlignment="1">
      <alignment horizontal="center" vertical="center"/>
    </xf>
    <xf numFmtId="0" fontId="33" fillId="37" borderId="14" xfId="3" applyFont="1" applyFill="1" applyBorder="1" applyAlignment="1">
      <alignment horizontal="center" vertical="center" wrapText="1"/>
    </xf>
    <xf numFmtId="0" fontId="33" fillId="37" borderId="15" xfId="3" applyFont="1" applyFill="1" applyBorder="1" applyAlignment="1">
      <alignment horizontal="center" vertical="center" wrapText="1"/>
    </xf>
    <xf numFmtId="164" fontId="33" fillId="37" borderId="15" xfId="3" applyNumberFormat="1" applyFont="1" applyFill="1" applyBorder="1" applyAlignment="1">
      <alignment horizontal="center" vertical="center" wrapText="1"/>
    </xf>
    <xf numFmtId="0" fontId="33" fillId="38" borderId="15" xfId="3" applyFont="1" applyFill="1" applyBorder="1" applyAlignment="1">
      <alignment horizontal="center" vertical="center" wrapText="1"/>
    </xf>
    <xf numFmtId="0" fontId="33" fillId="38" borderId="16" xfId="3" applyFont="1" applyFill="1" applyBorder="1" applyAlignment="1">
      <alignment horizontal="center" vertical="center" wrapText="1"/>
    </xf>
    <xf numFmtId="0" fontId="33" fillId="37" borderId="17" xfId="3" applyFont="1" applyFill="1" applyBorder="1" applyAlignment="1">
      <alignment horizontal="center" vertical="center" wrapText="1"/>
    </xf>
    <xf numFmtId="0" fontId="33" fillId="37" borderId="18" xfId="3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164" fontId="33" fillId="37" borderId="19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49" fillId="37" borderId="12" xfId="3" applyNumberFormat="1" applyFont="1" applyFill="1" applyBorder="1" applyAlignment="1">
      <alignment horizontal="center" vertical="center" wrapText="1"/>
    </xf>
    <xf numFmtId="3" fontId="49" fillId="37" borderId="13" xfId="3" applyNumberFormat="1" applyFont="1" applyFill="1" applyBorder="1" applyAlignment="1">
      <alignment horizontal="center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6" fillId="37" borderId="15" xfId="3" applyNumberFormat="1" applyFont="1" applyFill="1" applyBorder="1" applyAlignment="1">
      <alignment horizontal="center" vertical="center" wrapText="1"/>
    </xf>
    <xf numFmtId="3" fontId="46" fillId="37" borderId="16" xfId="3" applyNumberFormat="1" applyFont="1" applyFill="1" applyBorder="1" applyAlignment="1">
      <alignment horizontal="center" vertical="center" wrapText="1"/>
    </xf>
    <xf numFmtId="3" fontId="33" fillId="38" borderId="17" xfId="0" applyNumberFormat="1" applyFont="1" applyFill="1" applyBorder="1" applyAlignment="1">
      <alignment horizontal="left" vertical="center"/>
    </xf>
    <xf numFmtId="3" fontId="33" fillId="38" borderId="18" xfId="0" applyNumberFormat="1" applyFont="1" applyFill="1" applyBorder="1" applyAlignment="1">
      <alignment horizontal="center" vertical="center"/>
    </xf>
    <xf numFmtId="9" fontId="33" fillId="38" borderId="18" xfId="0" applyNumberFormat="1" applyFont="1" applyFill="1" applyBorder="1" applyAlignment="1">
      <alignment horizontal="center" vertical="center"/>
    </xf>
    <xf numFmtId="171" fontId="33" fillId="37" borderId="18" xfId="6" applyNumberFormat="1" applyFont="1" applyFill="1" applyBorder="1" applyAlignment="1">
      <alignment horizontal="center" vertical="center"/>
    </xf>
    <xf numFmtId="172" fontId="33" fillId="37" borderId="19" xfId="6" applyNumberFormat="1" applyFont="1" applyFill="1" applyBorder="1" applyAlignment="1">
      <alignment horizontal="center" vertical="center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1</xdr:rowOff>
    </xdr:from>
    <xdr:to>
      <xdr:col>6</xdr:col>
      <xdr:colOff>655320</xdr:colOff>
      <xdr:row>62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616441"/>
          <a:ext cx="7505699" cy="335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F16" sqref="F16"/>
    </sheetView>
  </sheetViews>
  <sheetFormatPr defaultRowHeight="14.4" x14ac:dyDescent="0.3"/>
  <cols>
    <col min="1" max="1" width="100" style="32" customWidth="1"/>
  </cols>
  <sheetData>
    <row r="7" spans="1:1" ht="15.75" customHeight="1" x14ac:dyDescent="0.25">
      <c r="A7" s="36" t="s">
        <v>15</v>
      </c>
    </row>
    <row r="8" spans="1:1" ht="15.75" customHeight="1" x14ac:dyDescent="0.25">
      <c r="A8" s="37"/>
    </row>
    <row r="9" spans="1:1" ht="15.75" customHeight="1" x14ac:dyDescent="0.25">
      <c r="A9" s="36" t="s">
        <v>16</v>
      </c>
    </row>
    <row r="10" spans="1:1" ht="15.75" customHeight="1" x14ac:dyDescent="0.25"/>
    <row r="11" spans="1:1" ht="15.75" customHeight="1" x14ac:dyDescent="0.25"/>
    <row r="12" spans="1:1" x14ac:dyDescent="0.3">
      <c r="A12" s="33" t="s">
        <v>61</v>
      </c>
    </row>
    <row r="13" spans="1:1" ht="15" x14ac:dyDescent="0.25">
      <c r="A13" s="33" t="s">
        <v>65</v>
      </c>
    </row>
    <row r="14" spans="1:1" ht="15" x14ac:dyDescent="0.25">
      <c r="A14" s="34"/>
    </row>
    <row r="15" spans="1:1" ht="15" x14ac:dyDescent="0.25">
      <c r="A15" s="34"/>
    </row>
    <row r="16" spans="1:1" ht="15" x14ac:dyDescent="0.25">
      <c r="A16" s="35" t="s">
        <v>62</v>
      </c>
    </row>
    <row r="17" spans="1:1" ht="15" x14ac:dyDescent="0.25">
      <c r="A17" s="35" t="s">
        <v>84</v>
      </c>
    </row>
    <row r="22" spans="1:1" ht="15" x14ac:dyDescent="0.25">
      <c r="A22" s="31" t="s">
        <v>66</v>
      </c>
    </row>
    <row r="23" spans="1:1" ht="15" x14ac:dyDescent="0.25">
      <c r="A23" s="40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18" sqref="A18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38" t="s">
        <v>56</v>
      </c>
    </row>
    <row r="5" spans="1:1" s="9" customFormat="1" x14ac:dyDescent="0.25">
      <c r="A5" s="2" t="s">
        <v>68</v>
      </c>
    </row>
    <row r="6" spans="1:1" s="10" customFormat="1" x14ac:dyDescent="0.25">
      <c r="A6" s="44" t="s">
        <v>69</v>
      </c>
    </row>
    <row r="7" spans="1:1" s="9" customFormat="1" x14ac:dyDescent="0.25">
      <c r="A7" s="2" t="s">
        <v>19</v>
      </c>
    </row>
    <row r="8" spans="1:1" s="10" customFormat="1" ht="12.75" x14ac:dyDescent="0.2">
      <c r="A8" s="11" t="s">
        <v>17</v>
      </c>
    </row>
    <row r="9" spans="1:1" s="9" customFormat="1" x14ac:dyDescent="0.25">
      <c r="A9" s="39" t="s">
        <v>70</v>
      </c>
    </row>
    <row r="10" spans="1:1" s="10" customFormat="1" x14ac:dyDescent="0.25">
      <c r="A10" s="45" t="s">
        <v>71</v>
      </c>
    </row>
    <row r="58" spans="1:1" x14ac:dyDescent="0.25">
      <c r="A58" s="12"/>
    </row>
    <row r="59" spans="1:1" x14ac:dyDescent="0.25">
      <c r="A59" s="13"/>
    </row>
  </sheetData>
  <hyperlinks>
    <hyperlink ref="A6" location="'Tabela 1'!A1" display="Table 1: Insurance data for the period 1 January - 30 June 2018"/>
    <hyperlink ref="A5" location="'Tabela 1'!A1" display="Tablela 1: Podaci o osiguranju za period od 1.januara do 30. jun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0. juna 2018."/>
    <hyperlink ref="A10" location="'Tabela 2'!A1" display="Table 2: Gross Written Premium for the period 1 January - 30 June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abSelected="1" zoomScaleNormal="100" workbookViewId="0">
      <selection activeCell="K8" sqref="K8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3.44140625" style="3" bestFit="1" customWidth="1"/>
    <col min="4" max="4" width="22.10937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0" width="9.109375" style="3"/>
    <col min="11" max="11" width="7.5546875" style="3" bestFit="1" customWidth="1"/>
    <col min="12" max="12" width="13.6640625" style="3" bestFit="1" customWidth="1"/>
    <col min="13" max="16384" width="9.109375" style="3"/>
  </cols>
  <sheetData>
    <row r="2" spans="1:14" s="24" customFormat="1" ht="15" x14ac:dyDescent="0.25">
      <c r="A2" s="48" t="s">
        <v>72</v>
      </c>
      <c r="B2" s="48"/>
      <c r="C2" s="48"/>
      <c r="D2" s="48"/>
      <c r="E2" s="26"/>
      <c r="F2" s="26"/>
      <c r="G2" s="26"/>
    </row>
    <row r="3" spans="1:14" s="25" customFormat="1" ht="14.25" x14ac:dyDescent="0.2">
      <c r="A3" s="51" t="s">
        <v>69</v>
      </c>
      <c r="B3" s="51"/>
      <c r="C3" s="51"/>
      <c r="D3" s="51"/>
      <c r="E3" s="27"/>
      <c r="F3" s="27"/>
      <c r="G3" s="27"/>
    </row>
    <row r="5" spans="1:14" s="17" customFormat="1" ht="21" customHeight="1" x14ac:dyDescent="0.2">
      <c r="A5" s="90" t="s">
        <v>20</v>
      </c>
      <c r="B5" s="91" t="s">
        <v>88</v>
      </c>
      <c r="C5" s="92" t="s">
        <v>90</v>
      </c>
      <c r="D5" s="92"/>
      <c r="E5" s="93" t="s">
        <v>54</v>
      </c>
      <c r="F5" s="93"/>
      <c r="G5" s="94"/>
    </row>
    <row r="6" spans="1:14" s="16" customFormat="1" ht="23.25" customHeight="1" x14ac:dyDescent="0.3">
      <c r="A6" s="95"/>
      <c r="B6" s="96"/>
      <c r="C6" s="97" t="s">
        <v>21</v>
      </c>
      <c r="D6" s="97" t="s">
        <v>89</v>
      </c>
      <c r="E6" s="97" t="s">
        <v>63</v>
      </c>
      <c r="F6" s="98" t="s">
        <v>87</v>
      </c>
      <c r="G6" s="99"/>
    </row>
    <row r="7" spans="1:14" ht="33" customHeight="1" x14ac:dyDescent="0.2">
      <c r="A7" s="100"/>
      <c r="B7" s="101"/>
      <c r="C7" s="102"/>
      <c r="D7" s="102"/>
      <c r="E7" s="102"/>
      <c r="F7" s="103" t="s">
        <v>86</v>
      </c>
      <c r="G7" s="104" t="s">
        <v>85</v>
      </c>
      <c r="K7" s="18"/>
      <c r="L7" s="19"/>
      <c r="M7" s="19"/>
      <c r="N7" s="19"/>
    </row>
    <row r="8" spans="1:14" s="5" customFormat="1" ht="20.399999999999999" x14ac:dyDescent="0.25">
      <c r="A8" s="70">
        <v>1</v>
      </c>
      <c r="B8" s="71" t="s">
        <v>22</v>
      </c>
      <c r="C8" s="72">
        <v>21829</v>
      </c>
      <c r="D8" s="72">
        <v>5272789.3300000075</v>
      </c>
      <c r="E8" s="73">
        <v>6255</v>
      </c>
      <c r="F8" s="72">
        <v>5666</v>
      </c>
      <c r="G8" s="74">
        <v>3799835.9800000028</v>
      </c>
      <c r="K8" s="1"/>
      <c r="L8" s="4"/>
      <c r="M8" s="4"/>
      <c r="N8" s="4"/>
    </row>
    <row r="9" spans="1:14" s="5" customFormat="1" ht="20.399999999999999" x14ac:dyDescent="0.2">
      <c r="A9" s="75">
        <v>2</v>
      </c>
      <c r="B9" s="76" t="s">
        <v>23</v>
      </c>
      <c r="C9" s="77">
        <v>16946</v>
      </c>
      <c r="D9" s="77">
        <v>1369006.6599999981</v>
      </c>
      <c r="E9" s="78">
        <v>7482</v>
      </c>
      <c r="F9" s="77">
        <v>6618</v>
      </c>
      <c r="G9" s="79">
        <v>713926.95000000088</v>
      </c>
    </row>
    <row r="10" spans="1:14" s="5" customFormat="1" ht="20.399999999999999" x14ac:dyDescent="0.2">
      <c r="A10" s="75">
        <v>3</v>
      </c>
      <c r="B10" s="76" t="s">
        <v>24</v>
      </c>
      <c r="C10" s="77">
        <v>8944</v>
      </c>
      <c r="D10" s="77">
        <v>3461419.2126605501</v>
      </c>
      <c r="E10" s="78">
        <v>2109</v>
      </c>
      <c r="F10" s="77">
        <v>1793</v>
      </c>
      <c r="G10" s="79">
        <v>1748963.9800000007</v>
      </c>
    </row>
    <row r="11" spans="1:14" s="5" customFormat="1" ht="20.399999999999999" x14ac:dyDescent="0.2">
      <c r="A11" s="75">
        <v>4</v>
      </c>
      <c r="B11" s="76" t="s">
        <v>25</v>
      </c>
      <c r="C11" s="77">
        <v>0</v>
      </c>
      <c r="D11" s="77">
        <v>0</v>
      </c>
      <c r="E11" s="78">
        <v>1</v>
      </c>
      <c r="F11" s="77">
        <v>0</v>
      </c>
      <c r="G11" s="79">
        <v>0</v>
      </c>
    </row>
    <row r="12" spans="1:14" s="5" customFormat="1" ht="20.399999999999999" x14ac:dyDescent="0.2">
      <c r="A12" s="75">
        <v>5</v>
      </c>
      <c r="B12" s="76" t="s">
        <v>26</v>
      </c>
      <c r="C12" s="77">
        <v>4</v>
      </c>
      <c r="D12" s="77">
        <v>18660</v>
      </c>
      <c r="E12" s="78">
        <v>5</v>
      </c>
      <c r="F12" s="80">
        <v>4</v>
      </c>
      <c r="G12" s="81">
        <v>453931.97</v>
      </c>
    </row>
    <row r="13" spans="1:14" s="5" customFormat="1" ht="20.399999999999999" x14ac:dyDescent="0.2">
      <c r="A13" s="75">
        <v>6</v>
      </c>
      <c r="B13" s="76" t="s">
        <v>27</v>
      </c>
      <c r="C13" s="77">
        <v>27</v>
      </c>
      <c r="D13" s="77">
        <v>141364.58715596329</v>
      </c>
      <c r="E13" s="78">
        <v>2</v>
      </c>
      <c r="F13" s="77">
        <v>0</v>
      </c>
      <c r="G13" s="79">
        <v>0</v>
      </c>
    </row>
    <row r="14" spans="1:14" s="5" customFormat="1" ht="22.5" customHeight="1" x14ac:dyDescent="0.2">
      <c r="A14" s="75">
        <v>7</v>
      </c>
      <c r="B14" s="76" t="s">
        <v>28</v>
      </c>
      <c r="C14" s="77">
        <v>153</v>
      </c>
      <c r="D14" s="77">
        <v>260549.00073394497</v>
      </c>
      <c r="E14" s="78">
        <v>64</v>
      </c>
      <c r="F14" s="77">
        <v>61</v>
      </c>
      <c r="G14" s="79">
        <v>6528</v>
      </c>
    </row>
    <row r="15" spans="1:14" s="5" customFormat="1" ht="20.399999999999999" x14ac:dyDescent="0.2">
      <c r="A15" s="75">
        <v>8</v>
      </c>
      <c r="B15" s="76" t="s">
        <v>29</v>
      </c>
      <c r="C15" s="77">
        <v>5823</v>
      </c>
      <c r="D15" s="77">
        <v>1596314.1775229357</v>
      </c>
      <c r="E15" s="78">
        <v>242</v>
      </c>
      <c r="F15" s="77">
        <v>179</v>
      </c>
      <c r="G15" s="79">
        <v>187882.47</v>
      </c>
    </row>
    <row r="16" spans="1:14" s="5" customFormat="1" ht="20.399999999999999" x14ac:dyDescent="0.2">
      <c r="A16" s="75">
        <v>9</v>
      </c>
      <c r="B16" s="76" t="s">
        <v>30</v>
      </c>
      <c r="C16" s="77">
        <v>7888</v>
      </c>
      <c r="D16" s="77">
        <v>2838981.0932110092</v>
      </c>
      <c r="E16" s="78">
        <v>1177</v>
      </c>
      <c r="F16" s="77">
        <v>935</v>
      </c>
      <c r="G16" s="79">
        <v>788918.64999999979</v>
      </c>
    </row>
    <row r="17" spans="1:7" s="5" customFormat="1" ht="30.6" x14ac:dyDescent="0.2">
      <c r="A17" s="75">
        <v>10</v>
      </c>
      <c r="B17" s="76" t="s">
        <v>31</v>
      </c>
      <c r="C17" s="77">
        <v>158300</v>
      </c>
      <c r="D17" s="77">
        <v>17966422.054219972</v>
      </c>
      <c r="E17" s="78">
        <v>7369</v>
      </c>
      <c r="F17" s="77">
        <v>5945</v>
      </c>
      <c r="G17" s="79">
        <v>6706771.9400000004</v>
      </c>
    </row>
    <row r="18" spans="1:7" s="5" customFormat="1" ht="30.6" x14ac:dyDescent="0.2">
      <c r="A18" s="75">
        <v>11</v>
      </c>
      <c r="B18" s="76" t="s">
        <v>32</v>
      </c>
      <c r="C18" s="77">
        <v>11</v>
      </c>
      <c r="D18" s="77">
        <v>28174.403669724772</v>
      </c>
      <c r="E18" s="78">
        <v>85</v>
      </c>
      <c r="F18" s="77">
        <v>79</v>
      </c>
      <c r="G18" s="79">
        <v>8844</v>
      </c>
    </row>
    <row r="19" spans="1:7" s="5" customFormat="1" ht="30.6" x14ac:dyDescent="0.2">
      <c r="A19" s="75">
        <v>12</v>
      </c>
      <c r="B19" s="76" t="s">
        <v>33</v>
      </c>
      <c r="C19" s="77">
        <v>1251</v>
      </c>
      <c r="D19" s="77">
        <v>121353.33321100914</v>
      </c>
      <c r="E19" s="78">
        <v>18</v>
      </c>
      <c r="F19" s="77">
        <v>14</v>
      </c>
      <c r="G19" s="79">
        <v>12492.39</v>
      </c>
    </row>
    <row r="20" spans="1:7" s="5" customFormat="1" ht="22.5" customHeight="1" x14ac:dyDescent="0.2">
      <c r="A20" s="75">
        <v>13</v>
      </c>
      <c r="B20" s="76" t="s">
        <v>34</v>
      </c>
      <c r="C20" s="77">
        <v>1328</v>
      </c>
      <c r="D20" s="77">
        <v>656944.59541284398</v>
      </c>
      <c r="E20" s="78">
        <v>448</v>
      </c>
      <c r="F20" s="77">
        <v>340</v>
      </c>
      <c r="G20" s="79">
        <v>79423.47</v>
      </c>
    </row>
    <row r="21" spans="1:7" s="5" customFormat="1" ht="22.5" customHeight="1" x14ac:dyDescent="0.2">
      <c r="A21" s="75">
        <v>14</v>
      </c>
      <c r="B21" s="76" t="s">
        <v>35</v>
      </c>
      <c r="C21" s="77">
        <v>4</v>
      </c>
      <c r="D21" s="77">
        <v>201623.22935779818</v>
      </c>
      <c r="E21" s="78">
        <v>63</v>
      </c>
      <c r="F21" s="77">
        <v>61</v>
      </c>
      <c r="G21" s="79">
        <v>221580</v>
      </c>
    </row>
    <row r="22" spans="1:7" s="5" customFormat="1" ht="20.399999999999999" x14ac:dyDescent="0.2">
      <c r="A22" s="75">
        <v>15</v>
      </c>
      <c r="B22" s="76" t="s">
        <v>36</v>
      </c>
      <c r="C22" s="77">
        <v>79</v>
      </c>
      <c r="D22" s="77">
        <v>30191.48623853211</v>
      </c>
      <c r="E22" s="78">
        <v>7</v>
      </c>
      <c r="F22" s="77">
        <v>6</v>
      </c>
      <c r="G22" s="79">
        <v>4305.99</v>
      </c>
    </row>
    <row r="23" spans="1:7" s="5" customFormat="1" ht="20.399999999999999" x14ac:dyDescent="0.2">
      <c r="A23" s="75">
        <v>16</v>
      </c>
      <c r="B23" s="76" t="s">
        <v>37</v>
      </c>
      <c r="C23" s="77">
        <v>539</v>
      </c>
      <c r="D23" s="77">
        <v>131351.092293578</v>
      </c>
      <c r="E23" s="78">
        <v>13</v>
      </c>
      <c r="F23" s="77">
        <v>10</v>
      </c>
      <c r="G23" s="79">
        <v>1571.5</v>
      </c>
    </row>
    <row r="24" spans="1:7" s="5" customFormat="1" ht="22.5" customHeight="1" x14ac:dyDescent="0.2">
      <c r="A24" s="75">
        <v>17</v>
      </c>
      <c r="B24" s="76" t="s">
        <v>38</v>
      </c>
      <c r="C24" s="77">
        <v>1591</v>
      </c>
      <c r="D24" s="77">
        <v>5216.2034862385262</v>
      </c>
      <c r="E24" s="78">
        <v>0</v>
      </c>
      <c r="F24" s="77">
        <v>0</v>
      </c>
      <c r="G24" s="79">
        <v>0</v>
      </c>
    </row>
    <row r="25" spans="1:7" s="5" customFormat="1" ht="20.399999999999999" x14ac:dyDescent="0.2">
      <c r="A25" s="75">
        <v>18</v>
      </c>
      <c r="B25" s="76" t="s">
        <v>39</v>
      </c>
      <c r="C25" s="77">
        <v>24282</v>
      </c>
      <c r="D25" s="77">
        <v>399946.28376147075</v>
      </c>
      <c r="E25" s="78">
        <v>1214</v>
      </c>
      <c r="F25" s="77">
        <v>962</v>
      </c>
      <c r="G25" s="79">
        <v>150844.17999999996</v>
      </c>
    </row>
    <row r="26" spans="1:7" s="5" customFormat="1" ht="20.399999999999999" x14ac:dyDescent="0.2">
      <c r="A26" s="75">
        <v>19</v>
      </c>
      <c r="B26" s="76" t="s">
        <v>40</v>
      </c>
      <c r="C26" s="77">
        <v>5200</v>
      </c>
      <c r="D26" s="77">
        <v>34913.79</v>
      </c>
      <c r="E26" s="78">
        <v>171</v>
      </c>
      <c r="F26" s="77">
        <v>171</v>
      </c>
      <c r="G26" s="79">
        <v>11264.369999999999</v>
      </c>
    </row>
    <row r="27" spans="1:7" s="5" customFormat="1" ht="20.399999999999999" x14ac:dyDescent="0.2">
      <c r="A27" s="75">
        <v>20</v>
      </c>
      <c r="B27" s="76" t="s">
        <v>41</v>
      </c>
      <c r="C27" s="77">
        <v>42664</v>
      </c>
      <c r="D27" s="77">
        <v>5975649.1658000192</v>
      </c>
      <c r="E27" s="78">
        <v>1155</v>
      </c>
      <c r="F27" s="77">
        <v>920</v>
      </c>
      <c r="G27" s="79">
        <v>2443372.94</v>
      </c>
    </row>
    <row r="28" spans="1:7" s="5" customFormat="1" ht="20.399999999999999" x14ac:dyDescent="0.2">
      <c r="A28" s="75">
        <v>21</v>
      </c>
      <c r="B28" s="76" t="s">
        <v>42</v>
      </c>
      <c r="C28" s="77">
        <v>59</v>
      </c>
      <c r="D28" s="77">
        <v>39049.79</v>
      </c>
      <c r="E28" s="78">
        <v>23</v>
      </c>
      <c r="F28" s="77">
        <v>22</v>
      </c>
      <c r="G28" s="79">
        <v>16645.64</v>
      </c>
    </row>
    <row r="29" spans="1:7" s="5" customFormat="1" ht="20.399999999999999" x14ac:dyDescent="0.2">
      <c r="A29" s="75">
        <v>22</v>
      </c>
      <c r="B29" s="76" t="s">
        <v>43</v>
      </c>
      <c r="C29" s="77">
        <v>38770</v>
      </c>
      <c r="D29" s="77">
        <v>716178.2898000041</v>
      </c>
      <c r="E29" s="78">
        <v>395</v>
      </c>
      <c r="F29" s="77">
        <v>341</v>
      </c>
      <c r="G29" s="79">
        <v>241352.49</v>
      </c>
    </row>
    <row r="30" spans="1:7" s="5" customFormat="1" ht="22.5" customHeight="1" x14ac:dyDescent="0.2">
      <c r="A30" s="75">
        <v>23</v>
      </c>
      <c r="B30" s="76" t="s">
        <v>44</v>
      </c>
      <c r="C30" s="77">
        <v>6</v>
      </c>
      <c r="D30" s="77">
        <v>2400</v>
      </c>
      <c r="E30" s="78">
        <v>0</v>
      </c>
      <c r="F30" s="77">
        <v>0</v>
      </c>
      <c r="G30" s="79">
        <v>0</v>
      </c>
    </row>
    <row r="31" spans="1:7" s="20" customFormat="1" ht="24.6" customHeight="1" x14ac:dyDescent="0.3">
      <c r="A31" s="82"/>
      <c r="B31" s="83" t="s">
        <v>46</v>
      </c>
      <c r="C31" s="84">
        <f>SUM(C8:C26)</f>
        <v>254199</v>
      </c>
      <c r="D31" s="84">
        <f t="shared" ref="D31:G31" si="0">SUM(D8:D26)</f>
        <v>34535220.532935582</v>
      </c>
      <c r="E31" s="84">
        <f>SUM(E8:E26)</f>
        <v>26725</v>
      </c>
      <c r="F31" s="84">
        <f t="shared" si="0"/>
        <v>22844</v>
      </c>
      <c r="G31" s="85">
        <f t="shared" si="0"/>
        <v>14897085.840000004</v>
      </c>
    </row>
    <row r="32" spans="1:7" s="20" customFormat="1" ht="24.6" customHeight="1" x14ac:dyDescent="0.3">
      <c r="A32" s="82"/>
      <c r="B32" s="83" t="s">
        <v>47</v>
      </c>
      <c r="C32" s="84">
        <f>SUM(C27:C30)</f>
        <v>81499</v>
      </c>
      <c r="D32" s="84">
        <f>SUM(D27:D30)</f>
        <v>6733277.2456000233</v>
      </c>
      <c r="E32" s="84">
        <f t="shared" ref="E32:F32" si="1">SUM(E27:E30)</f>
        <v>1573</v>
      </c>
      <c r="F32" s="84">
        <f t="shared" si="1"/>
        <v>1283</v>
      </c>
      <c r="G32" s="85">
        <f>SUM(G27:G30)</f>
        <v>2701371.0700000003</v>
      </c>
    </row>
    <row r="33" spans="1:7" s="20" customFormat="1" ht="24.6" customHeight="1" x14ac:dyDescent="0.3">
      <c r="A33" s="86"/>
      <c r="B33" s="87" t="s">
        <v>48</v>
      </c>
      <c r="C33" s="88">
        <f>C31+C32</f>
        <v>335698</v>
      </c>
      <c r="D33" s="88">
        <f t="shared" ref="D33:G33" si="2">D31+D32</f>
        <v>41268497.778535604</v>
      </c>
      <c r="E33" s="88">
        <f t="shared" si="2"/>
        <v>28298</v>
      </c>
      <c r="F33" s="88">
        <f t="shared" si="2"/>
        <v>24127</v>
      </c>
      <c r="G33" s="89">
        <f t="shared" si="2"/>
        <v>17598456.910000004</v>
      </c>
    </row>
    <row r="34" spans="1:7" x14ac:dyDescent="0.2">
      <c r="A34" s="3" t="s">
        <v>13</v>
      </c>
    </row>
    <row r="36" spans="1:7" ht="13.8" x14ac:dyDescent="0.2">
      <c r="A36" s="50" t="s">
        <v>57</v>
      </c>
      <c r="B36" s="50"/>
      <c r="C36" s="50"/>
    </row>
    <row r="37" spans="1:7" ht="14.4" x14ac:dyDescent="0.2">
      <c r="A37" s="49" t="s">
        <v>17</v>
      </c>
      <c r="B37" s="49"/>
      <c r="C37" s="49"/>
    </row>
    <row r="60" spans="1:4" x14ac:dyDescent="0.2">
      <c r="B60" s="47"/>
      <c r="C60" s="47"/>
      <c r="D60" s="47"/>
    </row>
    <row r="64" spans="1:4" x14ac:dyDescent="0.2">
      <c r="A64" s="3" t="s">
        <v>13</v>
      </c>
    </row>
    <row r="67" spans="1:2" s="8" customFormat="1" ht="13.2" x14ac:dyDescent="0.25">
      <c r="A67" s="46" t="s">
        <v>58</v>
      </c>
      <c r="B67" s="46"/>
    </row>
    <row r="88" spans="2:2" x14ac:dyDescent="0.2">
      <c r="B88" s="6"/>
    </row>
  </sheetData>
  <mergeCells count="14">
    <mergeCell ref="F6:G6"/>
    <mergeCell ref="E6:E7"/>
    <mergeCell ref="E5:G5"/>
    <mergeCell ref="C5:D5"/>
    <mergeCell ref="C6:C7"/>
    <mergeCell ref="D6:D7"/>
    <mergeCell ref="A67:B67"/>
    <mergeCell ref="B60:D60"/>
    <mergeCell ref="A5:A7"/>
    <mergeCell ref="B5:B7"/>
    <mergeCell ref="A2:D2"/>
    <mergeCell ref="A37:C37"/>
    <mergeCell ref="A36:C36"/>
    <mergeCell ref="A3:D3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H34" sqref="H34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22" customFormat="1" ht="15" customHeight="1" x14ac:dyDescent="0.25">
      <c r="A2" s="53" t="s">
        <v>70</v>
      </c>
      <c r="B2" s="53"/>
      <c r="C2" s="53"/>
      <c r="D2" s="53"/>
      <c r="E2" s="53"/>
      <c r="F2" s="53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3">
      <c r="A3" s="54" t="s">
        <v>71</v>
      </c>
      <c r="B3" s="54"/>
      <c r="C3" s="54"/>
      <c r="D3" s="54"/>
      <c r="E3" s="54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52"/>
      <c r="N4" s="52"/>
    </row>
    <row r="5" spans="1:14" s="15" customFormat="1" ht="24" customHeight="1" x14ac:dyDescent="0.25">
      <c r="A5" s="105" t="s">
        <v>53</v>
      </c>
      <c r="B5" s="106" t="s">
        <v>49</v>
      </c>
      <c r="C5" s="106"/>
      <c r="D5" s="106"/>
      <c r="E5" s="106"/>
      <c r="F5" s="106" t="s">
        <v>50</v>
      </c>
      <c r="G5" s="106"/>
      <c r="H5" s="106"/>
      <c r="I5" s="106"/>
      <c r="J5" s="106" t="s">
        <v>51</v>
      </c>
      <c r="K5" s="106"/>
      <c r="L5" s="106"/>
      <c r="M5" s="106"/>
      <c r="N5" s="107"/>
    </row>
    <row r="6" spans="1:14" s="14" customFormat="1" ht="24" x14ac:dyDescent="0.2">
      <c r="A6" s="108"/>
      <c r="B6" s="109" t="s">
        <v>73</v>
      </c>
      <c r="C6" s="109" t="s">
        <v>74</v>
      </c>
      <c r="D6" s="109" t="s">
        <v>75</v>
      </c>
      <c r="E6" s="109" t="s">
        <v>76</v>
      </c>
      <c r="F6" s="109" t="s">
        <v>77</v>
      </c>
      <c r="G6" s="109" t="s">
        <v>78</v>
      </c>
      <c r="H6" s="109" t="s">
        <v>75</v>
      </c>
      <c r="I6" s="109" t="s">
        <v>79</v>
      </c>
      <c r="J6" s="109" t="s">
        <v>80</v>
      </c>
      <c r="K6" s="109" t="s">
        <v>81</v>
      </c>
      <c r="L6" s="109" t="s">
        <v>82</v>
      </c>
      <c r="M6" s="109" t="s">
        <v>83</v>
      </c>
      <c r="N6" s="110" t="s">
        <v>52</v>
      </c>
    </row>
    <row r="7" spans="1:14" ht="14.25" customHeight="1" x14ac:dyDescent="0.2">
      <c r="A7" s="57" t="s">
        <v>0</v>
      </c>
      <c r="B7" s="58">
        <v>14973609.880000001</v>
      </c>
      <c r="C7" s="59">
        <v>14896423.532935575</v>
      </c>
      <c r="D7" s="60">
        <f>B7/$B$18</f>
        <v>0.44831997422170239</v>
      </c>
      <c r="E7" s="60">
        <f>C7/$C$18</f>
        <v>0.43134004367307116</v>
      </c>
      <c r="F7" s="61"/>
      <c r="G7" s="62"/>
      <c r="H7" s="62"/>
      <c r="I7" s="62"/>
      <c r="J7" s="58">
        <f>B7</f>
        <v>14973609.880000001</v>
      </c>
      <c r="K7" s="58">
        <f>C7</f>
        <v>14896423.532935575</v>
      </c>
      <c r="L7" s="60">
        <f>J7/$J$18</f>
        <v>0.3744797757303186</v>
      </c>
      <c r="M7" s="60">
        <f>K7/$K$18</f>
        <v>0.36096355173566413</v>
      </c>
      <c r="N7" s="63">
        <f>K7/J7*100</f>
        <v>99.484517443134919</v>
      </c>
    </row>
    <row r="8" spans="1:14" ht="14.25" customHeight="1" x14ac:dyDescent="0.2">
      <c r="A8" s="57" t="s">
        <v>1</v>
      </c>
      <c r="B8" s="58">
        <v>6472678.4800000004</v>
      </c>
      <c r="C8" s="59">
        <v>6612368.8999999994</v>
      </c>
      <c r="D8" s="60">
        <f>B8/$B$18</f>
        <v>0.19379635722811872</v>
      </c>
      <c r="E8" s="60">
        <f>C8/$C$18</f>
        <v>0.19146740046712343</v>
      </c>
      <c r="F8" s="61"/>
      <c r="G8" s="62"/>
      <c r="H8" s="62"/>
      <c r="I8" s="62"/>
      <c r="J8" s="58">
        <f t="shared" ref="J8:J11" si="0">B8</f>
        <v>6472678.4800000004</v>
      </c>
      <c r="K8" s="58">
        <f>C8</f>
        <v>6612368.8999999994</v>
      </c>
      <c r="L8" s="60">
        <f t="shared" ref="L8:L17" si="1">J8/$J$18</f>
        <v>0.16187727642099217</v>
      </c>
      <c r="M8" s="60">
        <f>K8/$K$18</f>
        <v>0.16022800091936465</v>
      </c>
      <c r="N8" s="63">
        <f t="shared" ref="N8:N17" si="2">K8/J8*100</f>
        <v>102.15815477984316</v>
      </c>
    </row>
    <row r="9" spans="1:14" ht="14.25" customHeight="1" x14ac:dyDescent="0.2">
      <c r="A9" s="57" t="s">
        <v>2</v>
      </c>
      <c r="B9" s="58">
        <v>1846410.94</v>
      </c>
      <c r="C9" s="59">
        <v>2595064.3300000005</v>
      </c>
      <c r="D9" s="60">
        <f t="shared" ref="D9:D10" si="3">B9/$B$18</f>
        <v>5.5282788296035744E-2</v>
      </c>
      <c r="E9" s="60">
        <f t="shared" ref="E8:E11" si="4">C9/$C$18</f>
        <v>7.5142544045002924E-2</v>
      </c>
      <c r="F9" s="61"/>
      <c r="G9" s="62"/>
      <c r="H9" s="62"/>
      <c r="I9" s="62"/>
      <c r="J9" s="58">
        <f t="shared" si="0"/>
        <v>1846410.94</v>
      </c>
      <c r="K9" s="58">
        <f t="shared" ref="K9:K10" si="5">C9</f>
        <v>2595064.3300000005</v>
      </c>
      <c r="L9" s="60">
        <f t="shared" si="1"/>
        <v>4.6177478928495143E-2</v>
      </c>
      <c r="M9" s="60">
        <f t="shared" ref="M9:M18" si="6">K9/$K$18</f>
        <v>6.2882451983743759E-2</v>
      </c>
      <c r="N9" s="63">
        <f t="shared" si="2"/>
        <v>140.54641216543055</v>
      </c>
    </row>
    <row r="10" spans="1:14" ht="14.25" customHeight="1" x14ac:dyDescent="0.2">
      <c r="A10" s="57" t="s">
        <v>3</v>
      </c>
      <c r="B10" s="58">
        <v>4874096.17</v>
      </c>
      <c r="C10" s="59">
        <v>5450275.7699999996</v>
      </c>
      <c r="D10" s="60">
        <f t="shared" si="3"/>
        <v>0.14593372518721573</v>
      </c>
      <c r="E10" s="60">
        <f t="shared" si="4"/>
        <v>0.15781789390347678</v>
      </c>
      <c r="F10" s="61"/>
      <c r="G10" s="62"/>
      <c r="H10" s="62"/>
      <c r="I10" s="62"/>
      <c r="J10" s="58">
        <f t="shared" si="0"/>
        <v>4874096.17</v>
      </c>
      <c r="K10" s="58">
        <f t="shared" si="5"/>
        <v>5450275.7699999996</v>
      </c>
      <c r="L10" s="60">
        <f t="shared" si="1"/>
        <v>0.12189782258635984</v>
      </c>
      <c r="M10" s="60">
        <f>K10/$K$18</f>
        <v>0.13206867376778553</v>
      </c>
      <c r="N10" s="63">
        <f t="shared" si="2"/>
        <v>111.82126039174972</v>
      </c>
    </row>
    <row r="11" spans="1:14" ht="14.25" customHeight="1" x14ac:dyDescent="0.2">
      <c r="A11" s="57" t="s">
        <v>4</v>
      </c>
      <c r="B11" s="58">
        <v>5232586.09</v>
      </c>
      <c r="C11" s="59">
        <v>4981088</v>
      </c>
      <c r="D11" s="60">
        <f>B11/$B$18</f>
        <v>0.15666715506692752</v>
      </c>
      <c r="E11" s="60">
        <f t="shared" si="4"/>
        <v>0.1442321179113257</v>
      </c>
      <c r="F11" s="61"/>
      <c r="G11" s="62"/>
      <c r="H11" s="64"/>
      <c r="I11" s="64"/>
      <c r="J11" s="58">
        <f t="shared" si="0"/>
        <v>5232586.09</v>
      </c>
      <c r="K11" s="58">
        <f>C11</f>
        <v>4981088</v>
      </c>
      <c r="L11" s="60">
        <f t="shared" si="1"/>
        <v>0.13086341110636607</v>
      </c>
      <c r="M11" s="60">
        <f t="shared" si="6"/>
        <v>0.1206995230776426</v>
      </c>
      <c r="N11" s="63">
        <f t="shared" si="2"/>
        <v>95.193617731762927</v>
      </c>
    </row>
    <row r="12" spans="1:14" ht="11.4" x14ac:dyDescent="0.2">
      <c r="A12" s="65" t="s">
        <v>10</v>
      </c>
      <c r="B12" s="66"/>
      <c r="C12" s="66"/>
      <c r="D12" s="66"/>
      <c r="E12" s="66"/>
      <c r="F12" s="67">
        <v>664454.17000000004</v>
      </c>
      <c r="G12" s="67">
        <v>879390.96000000008</v>
      </c>
      <c r="H12" s="68">
        <f>F12/$F$18</f>
        <v>0.10089325157070653</v>
      </c>
      <c r="I12" s="68">
        <f>G12/$G$18</f>
        <v>0.13060370573254701</v>
      </c>
      <c r="J12" s="67">
        <f>F12</f>
        <v>664454.17000000004</v>
      </c>
      <c r="K12" s="58">
        <f>G12</f>
        <v>879390.96000000008</v>
      </c>
      <c r="L12" s="60">
        <f t="shared" si="1"/>
        <v>1.6617545839565775E-2</v>
      </c>
      <c r="M12" s="60">
        <f t="shared" si="6"/>
        <v>2.1309013105327651E-2</v>
      </c>
      <c r="N12" s="63">
        <f t="shared" si="2"/>
        <v>132.34787284125255</v>
      </c>
    </row>
    <row r="13" spans="1:14" ht="14.25" customHeight="1" x14ac:dyDescent="0.2">
      <c r="A13" s="65" t="s">
        <v>5</v>
      </c>
      <c r="B13" s="66"/>
      <c r="C13" s="66"/>
      <c r="D13" s="66"/>
      <c r="E13" s="66"/>
      <c r="F13" s="67">
        <v>1786582.95</v>
      </c>
      <c r="G13" s="67">
        <v>1837841.3355999989</v>
      </c>
      <c r="H13" s="68">
        <f>F13/$F$18</f>
        <v>0.27128155885647459</v>
      </c>
      <c r="I13" s="68">
        <f t="shared" ref="I13:I17" si="7">G13/$G$18</f>
        <v>0.27294900663729066</v>
      </c>
      <c r="J13" s="67">
        <f t="shared" ref="J13:J17" si="8">F13</f>
        <v>1786582.95</v>
      </c>
      <c r="K13" s="58">
        <f t="shared" ref="K13:K17" si="9">G13</f>
        <v>1837841.3355999989</v>
      </c>
      <c r="L13" s="60">
        <f t="shared" si="1"/>
        <v>4.4681221682771062E-2</v>
      </c>
      <c r="M13" s="60">
        <f>K13/$K$18</f>
        <v>4.4533759030014643E-2</v>
      </c>
      <c r="N13" s="63">
        <f t="shared" si="2"/>
        <v>102.86907392685008</v>
      </c>
    </row>
    <row r="14" spans="1:14" ht="14.25" customHeight="1" x14ac:dyDescent="0.2">
      <c r="A14" s="65" t="s">
        <v>6</v>
      </c>
      <c r="B14" s="66"/>
      <c r="C14" s="66"/>
      <c r="D14" s="66"/>
      <c r="E14" s="66"/>
      <c r="F14" s="67">
        <v>70039</v>
      </c>
      <c r="G14" s="66"/>
      <c r="H14" s="68">
        <f t="shared" ref="H13:H17" si="10">F14/$F$18</f>
        <v>1.0634988485000723E-2</v>
      </c>
      <c r="I14" s="68">
        <f t="shared" si="7"/>
        <v>0</v>
      </c>
      <c r="J14" s="67">
        <f t="shared" si="8"/>
        <v>70039</v>
      </c>
      <c r="K14" s="58">
        <f t="shared" si="9"/>
        <v>0</v>
      </c>
      <c r="L14" s="60">
        <f t="shared" si="1"/>
        <v>1.7516276450749754E-3</v>
      </c>
      <c r="M14" s="69"/>
      <c r="N14" s="63">
        <f t="shared" si="2"/>
        <v>0</v>
      </c>
    </row>
    <row r="15" spans="1:14" ht="14.25" customHeight="1" x14ac:dyDescent="0.2">
      <c r="A15" s="65" t="s">
        <v>7</v>
      </c>
      <c r="B15" s="66"/>
      <c r="C15" s="66"/>
      <c r="D15" s="66"/>
      <c r="E15" s="66"/>
      <c r="F15" s="67">
        <v>901243.62</v>
      </c>
      <c r="G15" s="67">
        <v>934985.88</v>
      </c>
      <c r="H15" s="68">
        <f t="shared" si="10"/>
        <v>0.13684826340867756</v>
      </c>
      <c r="I15" s="68">
        <f t="shared" si="7"/>
        <v>0.13886044579717591</v>
      </c>
      <c r="J15" s="67">
        <f t="shared" si="8"/>
        <v>901243.62</v>
      </c>
      <c r="K15" s="58">
        <f t="shared" si="9"/>
        <v>934985.88</v>
      </c>
      <c r="L15" s="60">
        <f>J15/$J$18</f>
        <v>2.2539488566933365E-2</v>
      </c>
      <c r="M15" s="60">
        <f>K15/$K$18</f>
        <v>2.2656164637189703E-2</v>
      </c>
      <c r="N15" s="63">
        <f t="shared" si="2"/>
        <v>103.74396658697012</v>
      </c>
    </row>
    <row r="16" spans="1:14" ht="14.25" customHeight="1" x14ac:dyDescent="0.2">
      <c r="A16" s="65" t="s">
        <v>8</v>
      </c>
      <c r="B16" s="66"/>
      <c r="C16" s="66"/>
      <c r="D16" s="66"/>
      <c r="E16" s="66"/>
      <c r="F16" s="67">
        <v>2233369.87</v>
      </c>
      <c r="G16" s="67">
        <v>3081059.0700000245</v>
      </c>
      <c r="H16" s="68">
        <f t="shared" si="10"/>
        <v>0.33912338625904948</v>
      </c>
      <c r="I16" s="68">
        <f t="shared" si="7"/>
        <v>0.45758684183298642</v>
      </c>
      <c r="J16" s="67">
        <f t="shared" si="8"/>
        <v>2233369.87</v>
      </c>
      <c r="K16" s="58">
        <f t="shared" si="9"/>
        <v>3081059.0700000245</v>
      </c>
      <c r="L16" s="60">
        <f t="shared" si="1"/>
        <v>5.5855057981546052E-2</v>
      </c>
      <c r="M16" s="60">
        <f t="shared" si="6"/>
        <v>7.4658861743267343E-2</v>
      </c>
      <c r="N16" s="63">
        <f t="shared" si="2"/>
        <v>137.95561189334146</v>
      </c>
    </row>
    <row r="17" spans="1:14" ht="14.25" customHeight="1" x14ac:dyDescent="0.2">
      <c r="A17" s="65" t="s">
        <v>9</v>
      </c>
      <c r="B17" s="66"/>
      <c r="C17" s="66"/>
      <c r="D17" s="66"/>
      <c r="E17" s="66"/>
      <c r="F17" s="67">
        <v>930025.09</v>
      </c>
      <c r="G17" s="66"/>
      <c r="H17" s="68">
        <f t="shared" si="10"/>
        <v>0.14121855142009113</v>
      </c>
      <c r="I17" s="68">
        <f t="shared" si="7"/>
        <v>0</v>
      </c>
      <c r="J17" s="67">
        <f t="shared" si="8"/>
        <v>930025.09</v>
      </c>
      <c r="K17" s="58">
        <f t="shared" si="9"/>
        <v>0</v>
      </c>
      <c r="L17" s="60">
        <f t="shared" si="1"/>
        <v>2.3259293511577007E-2</v>
      </c>
      <c r="M17" s="69"/>
      <c r="N17" s="63">
        <f t="shared" si="2"/>
        <v>0</v>
      </c>
    </row>
    <row r="18" spans="1:14" s="21" customFormat="1" ht="18.149999999999999" customHeight="1" x14ac:dyDescent="0.3">
      <c r="A18" s="111" t="s">
        <v>64</v>
      </c>
      <c r="B18" s="112">
        <f>SUM(B7:B17)</f>
        <v>33399381.559999999</v>
      </c>
      <c r="C18" s="112">
        <f t="shared" ref="C18:K18" si="11">SUM(C7:C17)</f>
        <v>34535220.532935575</v>
      </c>
      <c r="D18" s="113">
        <f>B18/B18</f>
        <v>1</v>
      </c>
      <c r="E18" s="113">
        <f>C18/C18</f>
        <v>1</v>
      </c>
      <c r="F18" s="112">
        <f t="shared" si="11"/>
        <v>6585714.7000000002</v>
      </c>
      <c r="G18" s="112">
        <f t="shared" si="11"/>
        <v>6733277.2456000233</v>
      </c>
      <c r="H18" s="113">
        <f t="shared" si="11"/>
        <v>1</v>
      </c>
      <c r="I18" s="113">
        <f t="shared" ref="I18" si="12">G18/$G$18</f>
        <v>1</v>
      </c>
      <c r="J18" s="112">
        <f t="shared" si="11"/>
        <v>39985096.259999998</v>
      </c>
      <c r="K18" s="112">
        <f t="shared" si="11"/>
        <v>41268497.778535597</v>
      </c>
      <c r="L18" s="114">
        <f>J18/J18</f>
        <v>1</v>
      </c>
      <c r="M18" s="114">
        <f t="shared" si="6"/>
        <v>1</v>
      </c>
      <c r="N18" s="115">
        <f>K18/J18*100</f>
        <v>103.20969970958774</v>
      </c>
    </row>
    <row r="19" spans="1:14" x14ac:dyDescent="0.2">
      <c r="A19" s="7" t="s">
        <v>45</v>
      </c>
      <c r="B19" s="42"/>
      <c r="C19" s="43"/>
      <c r="D19" s="42"/>
      <c r="E19" s="42"/>
      <c r="F19" s="42"/>
      <c r="G19" s="41"/>
      <c r="H19" s="41"/>
      <c r="K19" s="41"/>
    </row>
    <row r="21" spans="1:14" ht="11.25" x14ac:dyDescent="0.2">
      <c r="A21" s="7" t="s">
        <v>11</v>
      </c>
    </row>
    <row r="22" spans="1:14" ht="13.5" customHeight="1" x14ac:dyDescent="0.2">
      <c r="A22" s="56" t="s">
        <v>18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2">
      <c r="A23" s="55" t="s">
        <v>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5" spans="1:14" ht="11.25" x14ac:dyDescent="0.2">
      <c r="A25" s="7" t="s">
        <v>12</v>
      </c>
    </row>
    <row r="26" spans="1:14" ht="11.25" x14ac:dyDescent="0.2">
      <c r="A26" s="55" t="s">
        <v>14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1.25" x14ac:dyDescent="0.2">
      <c r="A27" s="55" t="s">
        <v>60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32" spans="1:14" ht="13.2" x14ac:dyDescent="0.25">
      <c r="A32" s="30" t="s">
        <v>55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2018-07-26T07:19:07Z</cp:lastPrinted>
  <dcterms:created xsi:type="dcterms:W3CDTF">2018-02-21T07:14:25Z</dcterms:created>
  <dcterms:modified xsi:type="dcterms:W3CDTF">2018-07-26T07:33:55Z</dcterms:modified>
</cp:coreProperties>
</file>