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C1518E62-4EDC-42CB-9DE2-44165BCA5078}" xr6:coauthVersionLast="43" xr6:coauthVersionMax="43" xr10:uidLastSave="{00000000-0000-0000-0000-000000000000}"/>
  <bookViews>
    <workbookView xWindow="28680" yWindow="-120" windowWidth="29040" windowHeight="164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<sst xmlns="http://schemas.openxmlformats.org/spreadsheetml/2006/main" count="89" uniqueCount="78">
  <si>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</si>
  <si>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</si>
  <si>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</si>
  <si>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</si>
  <si>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</si>
  <si>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</si>
  <si>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</si>
  <si>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</si>
  <si>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</si>
  <si>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</si>
  <si>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</si>
  <si>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</si>
  <si>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</si>
  <si>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</si>
  <si>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</si>
  <si>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</si>
  <si>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</si>
  <si>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</si>
  <si>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</si>
  <si>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</si>
  <si>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</si>
  <si>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</si>
  <si>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</si>
  <si>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</si>
  <si>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</si>
  <si>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</si>
  <si>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</si>
  <si>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</si>
  <si>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</si>
  <si>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</si>
  <si>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</si>
  <si>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</si>
  <si>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</si>
  <si>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</si>
  <si>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</si>
  <si>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</si>
  <si>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</si>
  <si>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</si>
  <si>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</si>
  <si>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</si>
  <si>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</si>
  <si>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</si>
  <si>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</si>
  <si>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</si>
  <si>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</si>
  <si>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</si>
  <si>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</si>
  <si>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</si>
  <si>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</si>
  <si>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</si>
  <si>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</si>
  <si>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</si>
  <si>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</si>
  <si>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</si>
  <si>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</si>
  <si>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</si>
  <si>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</si>
  <si>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</si>
  <si>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</si>
  <si>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Tablela 1: Podaci o osiguranju za period od 1. januara do 31. maja 2019. godine</t>
  </si>
  <si>
    <t>Table 1: Insurance data for the period 1 January - 31 May 2019</t>
  </si>
  <si>
    <t>za period od 1. januara do 31. maja 2019. godine</t>
  </si>
  <si>
    <t>for the period 1 January - 31 May 2019</t>
  </si>
  <si>
    <t>Jun, 2019. godine                                                                                     verzija 01</t>
  </si>
  <si>
    <t>Jun 2019                                                                                           version 01</t>
  </si>
  <si>
    <t>Tablela 2: Bruto fakturisana premija za period od 1. januara do 31. maja 2019. godine</t>
  </si>
  <si>
    <t>Table 2: Gross Written Premium for the period 1 January - 31 May 2019</t>
  </si>
  <si>
    <r>
      <t xml:space="preserve">BFP/ </t>
    </r>
    <r>
      <rPr>
        <sz val="9"/>
        <color theme="0"/>
        <rFont val="Arial"/>
        <family val="2"/>
        <charset val="238"/>
      </rPr>
      <t>GWP 
V 2018</t>
    </r>
  </si>
  <si>
    <r>
      <t xml:space="preserve">BFP/ </t>
    </r>
    <r>
      <rPr>
        <sz val="9"/>
        <color theme="0"/>
        <rFont val="Arial"/>
        <family val="2"/>
        <charset val="238"/>
      </rPr>
      <t>GWP
V 2019</t>
    </r>
  </si>
  <si>
    <r>
      <t xml:space="preserve">Učešće/ 
</t>
    </r>
    <r>
      <rPr>
        <sz val="9"/>
        <color theme="0"/>
        <rFont val="Arial"/>
        <family val="2"/>
        <charset val="238"/>
      </rPr>
      <t>Share V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</si>
  <si>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V 2019</t>
    </r>
  </si>
  <si>
    <r>
      <t xml:space="preserve">BFP/ </t>
    </r>
    <r>
      <rPr>
        <sz val="9"/>
        <color theme="0"/>
        <rFont val="Arial"/>
        <family val="2"/>
        <charset val="238"/>
      </rPr>
      <t>GWP 
V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</si>
  <si>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V 2019</t>
    </r>
  </si>
  <si>
    <r>
      <t xml:space="preserve">BFP/ </t>
    </r>
    <r>
      <rPr>
        <sz val="9"/>
        <color theme="0"/>
        <rFont val="Arial"/>
        <family val="2"/>
        <charset val="238"/>
      </rPr>
      <t>GWP
V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</si>
  <si>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V 2018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</si>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</sst>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0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167" fontId="32" fillId="0" borderId="0" xfId="0" applyNumberFormat="1" applyFont="1" applyAlignment="1">
      <alignment wrapText="1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0" fontId="53" fillId="35" borderId="0" xfId="0" applyFont="1" applyFill="1" applyAlignment="1"/>
    <xf numFmtId="172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52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648DCED2-C435-4C1E-AB62-4C31476767C7}"/>
    <cellStyle name="20% - Accent2" xfId="33" builtinId="34" customBuiltin="1"/>
    <cellStyle name="20% - Accent2 2" xfId="68" xr:uid="{F3C5370B-9ECF-49D9-8428-5F9586224B6A}"/>
    <cellStyle name="20% - Accent3" xfId="37" builtinId="38" customBuiltin="1"/>
    <cellStyle name="20% - Accent3 2" xfId="69" xr:uid="{A2318710-7153-4EDC-80D5-68056BF802B0}"/>
    <cellStyle name="20% - Accent4" xfId="41" builtinId="42" customBuiltin="1"/>
    <cellStyle name="20% - Accent4 2" xfId="70" xr:uid="{06EC6DBD-6511-4B2C-B3C9-739E7977F6B5}"/>
    <cellStyle name="20% - Accent5" xfId="45" builtinId="46" customBuiltin="1"/>
    <cellStyle name="20% - Accent5 2" xfId="71" xr:uid="{3F136467-F4F4-41A9-97BF-6CF7AABE2C7D}"/>
    <cellStyle name="20% - Accent6" xfId="49" builtinId="50" customBuiltin="1"/>
    <cellStyle name="20% - Accent6 2" xfId="72" xr:uid="{12F890E4-E6AE-4B26-8E8B-B815E91C1556}"/>
    <cellStyle name="40% - Accent1" xfId="30" builtinId="31" customBuiltin="1"/>
    <cellStyle name="40% - Accent1 2" xfId="73" xr:uid="{0901E64C-2194-4496-9456-991EC22E0D49}"/>
    <cellStyle name="40% - Accent2" xfId="34" builtinId="35" customBuiltin="1"/>
    <cellStyle name="40% - Accent2 2" xfId="74" xr:uid="{ECBE2564-CDD1-41A8-B9A1-E70022501DEA}"/>
    <cellStyle name="40% - Accent3" xfId="38" builtinId="39" customBuiltin="1"/>
    <cellStyle name="40% - Accent3 2" xfId="75" xr:uid="{C9456041-24AA-409D-946B-2A9460D8FCDD}"/>
    <cellStyle name="40% - Accent4" xfId="42" builtinId="43" customBuiltin="1"/>
    <cellStyle name="40% - Accent4 2" xfId="76" xr:uid="{AE3DB96E-4EBF-4FE1-B1C2-AB0985643281}"/>
    <cellStyle name="40% - Accent5" xfId="46" builtinId="47" customBuiltin="1"/>
    <cellStyle name="40% - Accent5 2" xfId="77" xr:uid="{15A16AE9-180B-4A13-BFA4-D52182F5B956}"/>
    <cellStyle name="40% - Accent6" xfId="50" builtinId="51" customBuiltin="1"/>
    <cellStyle name="40% - Accent6 2" xfId="78" xr:uid="{20B7FA5B-FC57-483D-A0ED-56073629C918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30A85E29-CC45-49B6-A9AE-16FC4F8C8B73}"/>
    <cellStyle name="Normal 11" xfId="80" xr:uid="{B5DD1EB5-5209-4E5C-AA06-33DAD77BC7B0}"/>
    <cellStyle name="Normal 13" xfId="81" xr:uid="{0AB4D882-0B54-4ECD-B505-657FFD65DC55}"/>
    <cellStyle name="Normal 2" xfId="7" xr:uid="{00000000-0005-0000-0000-00002D000000}"/>
    <cellStyle name="Normal 2 2" xfId="53" xr:uid="{00000000-0005-0000-0000-00002E000000}"/>
    <cellStyle name="Normal 2 2 2" xfId="83" xr:uid="{F59F46CD-52EE-4555-AA7F-70BAAC9B1D34}"/>
    <cellStyle name="Normal 2 2 3" xfId="84" xr:uid="{A7524B7A-BB08-43BC-92D6-D85F0A733112}"/>
    <cellStyle name="Normal 2 2 4" xfId="85" xr:uid="{1869A4EA-E189-466F-85EC-ECA5CD74E9E6}"/>
    <cellStyle name="Normal 2 2 5" xfId="82" xr:uid="{44C7E731-BE17-455E-85C4-00923F39274D}"/>
    <cellStyle name="Normal 2 3" xfId="59" xr:uid="{00000000-0005-0000-0000-00002F000000}"/>
    <cellStyle name="Normal 2 3 2" xfId="86" xr:uid="{B4FB5325-AE6C-41FA-A0E9-3CDEFE45D899}"/>
    <cellStyle name="Normal 2 4" xfId="87" xr:uid="{BBAF1A16-3564-4FD3-9F7D-34B66B95ED5C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3 3" xfId="88" xr:uid="{EEA980BB-75D8-4B78-BF03-C7DC327D65E3}"/>
    <cellStyle name="Normal 3 4" xfId="89" xr:uid="{85454641-96C5-48C9-9880-85D3C35BE6E4}"/>
    <cellStyle name="Normal 3 5" xfId="94" xr:uid="{53DEA0FC-858F-460A-89DD-98E182A905DC}"/>
    <cellStyle name="Normal 4" xfId="9" xr:uid="{00000000-0005-0000-0000-000034000000}"/>
    <cellStyle name="Normal 4 2" xfId="62" xr:uid="{00000000-0005-0000-0000-000035000000}"/>
    <cellStyle name="Normal 4 3" xfId="90" xr:uid="{A3EF24BB-E9E4-490E-B7EE-B2FB30870298}"/>
    <cellStyle name="Normal 5" xfId="1" xr:uid="{00000000-0005-0000-0000-000036000000}"/>
    <cellStyle name="Normal 5 2" xfId="92" xr:uid="{2C6F508A-F630-41B4-BAAC-1595C8AC88F9}"/>
    <cellStyle name="Normal 5 3" xfId="91" xr:uid="{A04AABC2-63DD-405B-89AD-737BB1BFF38A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Note 2" xfId="93" xr:uid="{31C4A66E-86B8-48C7-832A-5A0D53F58BCB}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6B6-4345-8DAD-BE4DB7B274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6B6-4345-8DAD-BE4DB7B274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6B6-4345-8DAD-BE4DB7B274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6B6-4345-8DAD-BE4DB7B274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6B6-4345-8DAD-BE4DB7B274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6B6-4345-8DAD-BE4DB7B274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6B6-4345-8DAD-BE4DB7B274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6B6-4345-8DAD-BE4DB7B274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6B6-4345-8DAD-BE4DB7B2746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6-4345-8DAD-BE4DB7B2746A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B6-4345-8DAD-BE4DB7B2746A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B6-4345-8DAD-BE4DB7B2746A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B6-4345-8DAD-BE4DB7B2746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B6-4345-8DAD-BE4DB7B2746A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B6-4345-8DAD-BE4DB7B2746A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B6-4345-8DAD-BE4DB7B2746A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B6-4345-8DAD-BE4DB7B2746A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B6-4345-8DAD-BE4DB7B274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8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0.39863021271119087</c:v>
                </c:pt>
                <c:pt idx="1">
                  <c:v>0.14797562163081537</c:v>
                </c:pt>
                <c:pt idx="2">
                  <c:v>0.12905193835696793</c:v>
                </c:pt>
                <c:pt idx="3">
                  <c:v>8.3837617769667902E-2</c:v>
                </c:pt>
                <c:pt idx="4">
                  <c:v>7.8035541623358295E-2</c:v>
                </c:pt>
                <c:pt idx="5">
                  <c:v>3.9573919315300188E-2</c:v>
                </c:pt>
                <c:pt idx="6">
                  <c:v>3.6970727712348078E-2</c:v>
                </c:pt>
                <c:pt idx="7">
                  <c:v>8.5924420880351404E-2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B6-4345-8DAD-BE4DB7B2746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37</xdr:row>
      <xdr:rowOff>47625</xdr:rowOff>
    </xdr:from>
    <xdr:to>
      <xdr:col>7</xdr:col>
      <xdr:colOff>266699</xdr:colOff>
      <xdr:row>64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75BF2C-306E-4F49-B90E-1D9D93AA2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2019%20Maj/MAj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0.39863021271119087</v>
          </cell>
        </row>
        <row r="47">
          <cell r="G47">
            <v>20</v>
          </cell>
          <cell r="I47">
            <v>0.14797562163081537</v>
          </cell>
        </row>
        <row r="48">
          <cell r="G48">
            <v>1</v>
          </cell>
          <cell r="I48">
            <v>0.12905193835696793</v>
          </cell>
        </row>
        <row r="49">
          <cell r="G49">
            <v>3</v>
          </cell>
          <cell r="I49">
            <v>8.3837617769667902E-2</v>
          </cell>
        </row>
        <row r="50">
          <cell r="G50">
            <v>9</v>
          </cell>
          <cell r="I50">
            <v>7.8035541623358295E-2</v>
          </cell>
        </row>
        <row r="51">
          <cell r="G51">
            <v>2</v>
          </cell>
          <cell r="I51">
            <v>3.9573919315300188E-2</v>
          </cell>
        </row>
        <row r="52">
          <cell r="G52">
            <v>8</v>
          </cell>
          <cell r="I52">
            <v>3.6970727712348078E-2</v>
          </cell>
        </row>
        <row r="53">
          <cell r="G53" t="str">
            <v>Ostalo (manje od 3%)/
Others (less than 3%)</v>
          </cell>
          <cell r="I53">
            <v>8.5924420880351404E-2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13" sqref="A13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7</v>
      </c>
    </row>
    <row r="8" spans="1:1" ht="15.75" customHeight="1" x14ac:dyDescent="0.25">
      <c r="A8" s="34"/>
    </row>
    <row r="9" spans="1:1" ht="15.75" customHeight="1" x14ac:dyDescent="0.25">
      <c r="A9" s="33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45</v>
      </c>
    </row>
    <row r="13" spans="1:1" x14ac:dyDescent="0.25">
      <c r="A13" s="30" t="s">
        <v>61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46</v>
      </c>
    </row>
    <row r="17" spans="1:1" x14ac:dyDescent="0.25">
      <c r="A17" s="32" t="s">
        <v>62</v>
      </c>
    </row>
    <row r="22" spans="1:1" x14ac:dyDescent="0.25">
      <c r="A22" s="90" t="s">
        <v>63</v>
      </c>
    </row>
    <row r="23" spans="1:1" x14ac:dyDescent="0.25">
      <c r="A23" s="91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65" t="s">
        <v>56</v>
      </c>
    </row>
    <row r="5" spans="1:1" s="9" customFormat="1" x14ac:dyDescent="0.2">
      <c r="A5" s="2" t="s">
        <v>59</v>
      </c>
    </row>
    <row r="6" spans="1:1" s="10" customFormat="1" x14ac:dyDescent="0.2">
      <c r="A6" s="87" t="s">
        <v>60</v>
      </c>
    </row>
    <row r="7" spans="1:1" s="9" customFormat="1" x14ac:dyDescent="0.2">
      <c r="A7" s="2" t="s">
        <v>10</v>
      </c>
    </row>
    <row r="8" spans="1:1" s="10" customFormat="1" x14ac:dyDescent="0.2">
      <c r="A8" s="11" t="s">
        <v>9</v>
      </c>
    </row>
    <row r="9" spans="1:1" s="9" customFormat="1" x14ac:dyDescent="0.2">
      <c r="A9" s="89" t="s">
        <v>65</v>
      </c>
    </row>
    <row r="10" spans="1:1" s="10" customFormat="1" x14ac:dyDescent="0.2">
      <c r="A10" s="88" t="s">
        <v>66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tabSelected="1" topLeftCell="A19" zoomScaleNormal="100" workbookViewId="0">
      <selection activeCell="B27" sqref="B27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92" t="s">
        <v>59</v>
      </c>
      <c r="B2" s="92"/>
      <c r="C2" s="92"/>
      <c r="D2" s="92"/>
      <c r="E2" s="25"/>
      <c r="F2" s="25"/>
      <c r="G2" s="25"/>
    </row>
    <row r="3" spans="1:14" s="24" customFormat="1" ht="14.25" x14ac:dyDescent="0.2">
      <c r="A3" s="95" t="s">
        <v>60</v>
      </c>
      <c r="B3" s="95"/>
      <c r="C3" s="95"/>
      <c r="D3" s="95"/>
      <c r="E3" s="26"/>
      <c r="F3" s="26"/>
      <c r="G3" s="26"/>
    </row>
    <row r="5" spans="1:14" s="16" customFormat="1" ht="21" customHeight="1" x14ac:dyDescent="0.2">
      <c r="A5" s="98" t="s">
        <v>11</v>
      </c>
      <c r="B5" s="98" t="s">
        <v>51</v>
      </c>
      <c r="C5" s="104" t="s">
        <v>53</v>
      </c>
      <c r="D5" s="104"/>
      <c r="E5" s="103" t="s">
        <v>42</v>
      </c>
      <c r="F5" s="103"/>
      <c r="G5" s="103"/>
    </row>
    <row r="6" spans="1:14" s="15" customFormat="1" ht="23.25" customHeight="1" x14ac:dyDescent="0.25">
      <c r="A6" s="98"/>
      <c r="B6" s="98"/>
      <c r="C6" s="102" t="s">
        <v>12</v>
      </c>
      <c r="D6" s="102" t="s">
        <v>52</v>
      </c>
      <c r="E6" s="102" t="s">
        <v>47</v>
      </c>
      <c r="F6" s="101" t="s">
        <v>50</v>
      </c>
      <c r="G6" s="101"/>
    </row>
    <row r="7" spans="1:14" ht="33" customHeight="1" x14ac:dyDescent="0.2">
      <c r="A7" s="98"/>
      <c r="B7" s="98"/>
      <c r="C7" s="102"/>
      <c r="D7" s="102"/>
      <c r="E7" s="102"/>
      <c r="F7" s="60" t="s">
        <v>49</v>
      </c>
      <c r="G7" s="60" t="s">
        <v>48</v>
      </c>
      <c r="K7" s="17"/>
      <c r="L7" s="18"/>
      <c r="M7" s="18"/>
      <c r="N7" s="18"/>
    </row>
    <row r="8" spans="1:14" s="5" customFormat="1" ht="22.5" x14ac:dyDescent="0.2">
      <c r="A8" s="54">
        <v>1</v>
      </c>
      <c r="B8" s="40" t="s">
        <v>13</v>
      </c>
      <c r="C8" s="41">
        <v>16566</v>
      </c>
      <c r="D8" s="62">
        <v>4861912.8877480105</v>
      </c>
      <c r="E8" s="42">
        <v>5598</v>
      </c>
      <c r="F8" s="41">
        <v>4872</v>
      </c>
      <c r="G8" s="62">
        <v>3126340.45</v>
      </c>
      <c r="H8" s="67"/>
      <c r="I8" s="86"/>
      <c r="K8" s="1"/>
      <c r="L8" s="4"/>
      <c r="M8" s="4"/>
      <c r="N8" s="4"/>
    </row>
    <row r="9" spans="1:14" s="5" customFormat="1" ht="22.5" x14ac:dyDescent="0.2">
      <c r="A9" s="54">
        <v>2</v>
      </c>
      <c r="B9" s="40" t="s">
        <v>14</v>
      </c>
      <c r="C9" s="41">
        <v>14818</v>
      </c>
      <c r="D9" s="62">
        <v>1490910.9524999964</v>
      </c>
      <c r="E9" s="42">
        <v>8408</v>
      </c>
      <c r="F9" s="41">
        <v>7223</v>
      </c>
      <c r="G9" s="62">
        <v>651735.16000000038</v>
      </c>
      <c r="H9" s="67"/>
      <c r="I9" s="86"/>
    </row>
    <row r="10" spans="1:14" s="5" customFormat="1" ht="22.5" x14ac:dyDescent="0.2">
      <c r="A10" s="54">
        <v>3</v>
      </c>
      <c r="B10" s="40" t="s">
        <v>15</v>
      </c>
      <c r="C10" s="41">
        <v>7654</v>
      </c>
      <c r="D10" s="62">
        <v>3158505.0135779823</v>
      </c>
      <c r="E10" s="42">
        <v>1803</v>
      </c>
      <c r="F10" s="41">
        <v>1356</v>
      </c>
      <c r="G10" s="62">
        <v>1358706.1099999987</v>
      </c>
      <c r="H10" s="67"/>
      <c r="I10" s="86"/>
    </row>
    <row r="11" spans="1:14" s="5" customFormat="1" ht="22.5" x14ac:dyDescent="0.2">
      <c r="A11" s="54">
        <v>4</v>
      </c>
      <c r="B11" s="40" t="s">
        <v>16</v>
      </c>
      <c r="C11" s="41">
        <v>1</v>
      </c>
      <c r="D11" s="62">
        <v>56040.86</v>
      </c>
      <c r="E11" s="42">
        <v>0</v>
      </c>
      <c r="F11" s="41">
        <v>0</v>
      </c>
      <c r="G11" s="62">
        <v>0</v>
      </c>
      <c r="H11" s="67"/>
      <c r="I11" s="86"/>
    </row>
    <row r="12" spans="1:14" s="5" customFormat="1" ht="22.5" x14ac:dyDescent="0.2">
      <c r="A12" s="54">
        <v>5</v>
      </c>
      <c r="B12" s="40" t="s">
        <v>17</v>
      </c>
      <c r="C12" s="41">
        <v>4</v>
      </c>
      <c r="D12" s="62">
        <v>198552.4</v>
      </c>
      <c r="E12" s="42">
        <v>1</v>
      </c>
      <c r="F12" s="43">
        <v>0</v>
      </c>
      <c r="G12" s="63">
        <v>0</v>
      </c>
      <c r="H12" s="67"/>
      <c r="I12" s="86"/>
    </row>
    <row r="13" spans="1:14" s="5" customFormat="1" ht="22.5" x14ac:dyDescent="0.2">
      <c r="A13" s="54">
        <v>6</v>
      </c>
      <c r="B13" s="40" t="s">
        <v>18</v>
      </c>
      <c r="C13" s="41">
        <v>20</v>
      </c>
      <c r="D13" s="62">
        <v>166981.89018348622</v>
      </c>
      <c r="E13" s="42">
        <v>3</v>
      </c>
      <c r="F13" s="41">
        <v>0</v>
      </c>
      <c r="G13" s="62">
        <v>0</v>
      </c>
      <c r="H13" s="67"/>
      <c r="I13" s="86"/>
    </row>
    <row r="14" spans="1:14" s="5" customFormat="1" ht="22.5" customHeight="1" x14ac:dyDescent="0.2">
      <c r="A14" s="54">
        <v>7</v>
      </c>
      <c r="B14" s="40" t="s">
        <v>19</v>
      </c>
      <c r="C14" s="41">
        <v>150</v>
      </c>
      <c r="D14" s="62">
        <v>258285.68892549904</v>
      </c>
      <c r="E14" s="42">
        <v>84</v>
      </c>
      <c r="F14" s="41">
        <v>80</v>
      </c>
      <c r="G14" s="62">
        <v>10940.439999999999</v>
      </c>
      <c r="H14" s="67"/>
      <c r="I14" s="86"/>
    </row>
    <row r="15" spans="1:14" s="5" customFormat="1" ht="45" x14ac:dyDescent="0.2">
      <c r="A15" s="54">
        <v>8</v>
      </c>
      <c r="B15" s="40" t="s">
        <v>20</v>
      </c>
      <c r="C15" s="41">
        <v>5251</v>
      </c>
      <c r="D15" s="62">
        <v>1392838.1070642201</v>
      </c>
      <c r="E15" s="42">
        <v>426</v>
      </c>
      <c r="F15" s="41">
        <v>341</v>
      </c>
      <c r="G15" s="62">
        <v>486022.66999999993</v>
      </c>
      <c r="H15" s="67"/>
      <c r="I15" s="86"/>
    </row>
    <row r="16" spans="1:14" s="5" customFormat="1" ht="22.5" x14ac:dyDescent="0.2">
      <c r="A16" s="54">
        <v>9</v>
      </c>
      <c r="B16" s="40" t="s">
        <v>21</v>
      </c>
      <c r="C16" s="41">
        <v>6958</v>
      </c>
      <c r="D16" s="62">
        <v>2939917.1399622518</v>
      </c>
      <c r="E16" s="42">
        <v>1075</v>
      </c>
      <c r="F16" s="41">
        <v>850</v>
      </c>
      <c r="G16" s="62">
        <v>385025.20999999973</v>
      </c>
      <c r="H16" s="67"/>
      <c r="I16" s="86"/>
    </row>
    <row r="17" spans="1:9" s="5" customFormat="1" ht="33.75" x14ac:dyDescent="0.2">
      <c r="A17" s="54">
        <v>10</v>
      </c>
      <c r="B17" s="40" t="s">
        <v>22</v>
      </c>
      <c r="C17" s="41">
        <v>121884</v>
      </c>
      <c r="D17" s="62">
        <v>15018026.023486108</v>
      </c>
      <c r="E17" s="42">
        <v>6657</v>
      </c>
      <c r="F17" s="41">
        <v>5023</v>
      </c>
      <c r="G17" s="62">
        <v>5076182.34</v>
      </c>
      <c r="H17" s="67"/>
      <c r="I17" s="86"/>
    </row>
    <row r="18" spans="1:9" s="5" customFormat="1" ht="33.75" x14ac:dyDescent="0.2">
      <c r="A18" s="54">
        <v>11</v>
      </c>
      <c r="B18" s="40" t="s">
        <v>23</v>
      </c>
      <c r="C18" s="41">
        <v>7</v>
      </c>
      <c r="D18" s="62">
        <v>147627.60229357798</v>
      </c>
      <c r="E18" s="42">
        <v>77</v>
      </c>
      <c r="F18" s="41">
        <v>76</v>
      </c>
      <c r="G18" s="62">
        <v>7834.99</v>
      </c>
      <c r="H18" s="67"/>
      <c r="I18" s="86"/>
    </row>
    <row r="19" spans="1:9" s="5" customFormat="1" ht="33.75" x14ac:dyDescent="0.2">
      <c r="A19" s="54">
        <v>12</v>
      </c>
      <c r="B19" s="40" t="s">
        <v>24</v>
      </c>
      <c r="C19" s="41">
        <v>697</v>
      </c>
      <c r="D19" s="62">
        <v>64872.025045871545</v>
      </c>
      <c r="E19" s="42">
        <v>23</v>
      </c>
      <c r="F19" s="41">
        <v>16</v>
      </c>
      <c r="G19" s="62">
        <v>7081.829999999999</v>
      </c>
      <c r="H19" s="67"/>
      <c r="I19" s="86"/>
    </row>
    <row r="20" spans="1:9" s="5" customFormat="1" ht="22.5" customHeight="1" x14ac:dyDescent="0.2">
      <c r="A20" s="54">
        <v>13</v>
      </c>
      <c r="B20" s="40" t="s">
        <v>25</v>
      </c>
      <c r="C20" s="41">
        <v>969</v>
      </c>
      <c r="D20" s="62">
        <v>841004.27877613949</v>
      </c>
      <c r="E20" s="42">
        <v>363</v>
      </c>
      <c r="F20" s="41">
        <v>240</v>
      </c>
      <c r="G20" s="62">
        <v>63285.4</v>
      </c>
      <c r="H20" s="67"/>
      <c r="I20" s="86"/>
    </row>
    <row r="21" spans="1:9" s="5" customFormat="1" ht="22.5" customHeight="1" x14ac:dyDescent="0.2">
      <c r="A21" s="54">
        <v>14</v>
      </c>
      <c r="B21" s="40" t="s">
        <v>26</v>
      </c>
      <c r="C21" s="41">
        <v>591</v>
      </c>
      <c r="D21" s="62">
        <v>315430.13311926601</v>
      </c>
      <c r="E21" s="42">
        <v>46</v>
      </c>
      <c r="F21" s="41">
        <v>43</v>
      </c>
      <c r="G21" s="62">
        <v>126893.83</v>
      </c>
      <c r="H21" s="67"/>
      <c r="I21" s="86"/>
    </row>
    <row r="22" spans="1:9" s="5" customFormat="1" ht="22.5" x14ac:dyDescent="0.2">
      <c r="A22" s="54">
        <v>15</v>
      </c>
      <c r="B22" s="40" t="s">
        <v>76</v>
      </c>
      <c r="C22" s="41">
        <v>76</v>
      </c>
      <c r="D22" s="62">
        <v>26409.66972477064</v>
      </c>
      <c r="E22" s="42">
        <v>11</v>
      </c>
      <c r="F22" s="41">
        <v>9</v>
      </c>
      <c r="G22" s="62">
        <v>5295.51</v>
      </c>
      <c r="H22" s="67"/>
      <c r="I22" s="86"/>
    </row>
    <row r="23" spans="1:9" s="5" customFormat="1" ht="22.5" x14ac:dyDescent="0.2">
      <c r="A23" s="54">
        <v>16</v>
      </c>
      <c r="B23" s="40" t="s">
        <v>27</v>
      </c>
      <c r="C23" s="41">
        <v>610</v>
      </c>
      <c r="D23" s="62">
        <v>133118.53504593577</v>
      </c>
      <c r="E23" s="42">
        <v>16</v>
      </c>
      <c r="F23" s="41">
        <v>12</v>
      </c>
      <c r="G23" s="62">
        <v>1894.6600000000003</v>
      </c>
      <c r="H23" s="67"/>
      <c r="I23" s="86"/>
    </row>
    <row r="24" spans="1:9" s="5" customFormat="1" ht="22.5" customHeight="1" x14ac:dyDescent="0.2">
      <c r="A24" s="54">
        <v>17</v>
      </c>
      <c r="B24" s="40" t="s">
        <v>28</v>
      </c>
      <c r="C24" s="41">
        <v>1067</v>
      </c>
      <c r="D24" s="62">
        <v>3856.1840366972465</v>
      </c>
      <c r="E24" s="42">
        <v>0</v>
      </c>
      <c r="F24" s="41">
        <v>0</v>
      </c>
      <c r="G24" s="62">
        <v>0</v>
      </c>
      <c r="H24" s="67"/>
      <c r="I24" s="86"/>
    </row>
    <row r="25" spans="1:9" s="5" customFormat="1" ht="22.5" x14ac:dyDescent="0.2">
      <c r="A25" s="54">
        <v>18</v>
      </c>
      <c r="B25" s="40" t="s">
        <v>29</v>
      </c>
      <c r="C25" s="41">
        <v>23414</v>
      </c>
      <c r="D25" s="62">
        <v>371660.94064220221</v>
      </c>
      <c r="E25" s="42">
        <v>1213</v>
      </c>
      <c r="F25" s="41">
        <v>952</v>
      </c>
      <c r="G25" s="62">
        <v>128808.36000000019</v>
      </c>
      <c r="H25" s="67"/>
      <c r="I25" s="86"/>
    </row>
    <row r="26" spans="1:9" s="5" customFormat="1" ht="22.5" x14ac:dyDescent="0.2">
      <c r="A26" s="54">
        <v>19</v>
      </c>
      <c r="B26" s="40" t="s">
        <v>30</v>
      </c>
      <c r="C26" s="41">
        <v>4123</v>
      </c>
      <c r="D26" s="62">
        <v>16149.78</v>
      </c>
      <c r="E26" s="42">
        <v>248</v>
      </c>
      <c r="F26" s="41">
        <v>244</v>
      </c>
      <c r="G26" s="62">
        <v>14968.72</v>
      </c>
      <c r="H26" s="67"/>
      <c r="I26" s="86"/>
    </row>
    <row r="27" spans="1:9" s="5" customFormat="1" ht="22.5" x14ac:dyDescent="0.2">
      <c r="A27" s="54">
        <v>20</v>
      </c>
      <c r="B27" s="40" t="s">
        <v>77</v>
      </c>
      <c r="C27" s="41">
        <v>49527</v>
      </c>
      <c r="D27" s="62">
        <v>5574845.2215366457</v>
      </c>
      <c r="E27" s="42">
        <v>1119</v>
      </c>
      <c r="F27" s="41">
        <v>764</v>
      </c>
      <c r="G27" s="62">
        <v>2226581.41</v>
      </c>
      <c r="H27" s="67"/>
      <c r="I27" s="86"/>
    </row>
    <row r="28" spans="1:9" s="5" customFormat="1" ht="22.5" x14ac:dyDescent="0.2">
      <c r="A28" s="54">
        <v>21</v>
      </c>
      <c r="B28" s="40" t="s">
        <v>31</v>
      </c>
      <c r="C28" s="41">
        <v>51</v>
      </c>
      <c r="D28" s="62">
        <v>24090.65</v>
      </c>
      <c r="E28" s="42">
        <v>12</v>
      </c>
      <c r="F28" s="41">
        <v>10</v>
      </c>
      <c r="G28" s="62">
        <v>6245.15</v>
      </c>
      <c r="H28" s="67"/>
      <c r="I28" s="86"/>
    </row>
    <row r="29" spans="1:9" s="5" customFormat="1" ht="45" x14ac:dyDescent="0.2">
      <c r="A29" s="54">
        <v>22</v>
      </c>
      <c r="B29" s="40" t="s">
        <v>32</v>
      </c>
      <c r="C29" s="41">
        <v>38842</v>
      </c>
      <c r="D29" s="62">
        <v>610642.7605000016</v>
      </c>
      <c r="E29" s="42">
        <v>490</v>
      </c>
      <c r="F29" s="41">
        <v>324</v>
      </c>
      <c r="G29" s="62">
        <v>205405.48</v>
      </c>
      <c r="H29" s="67"/>
      <c r="I29" s="86"/>
    </row>
    <row r="30" spans="1:9" s="5" customFormat="1" ht="22.5" customHeight="1" x14ac:dyDescent="0.2">
      <c r="A30" s="54">
        <v>23</v>
      </c>
      <c r="B30" s="40" t="s">
        <v>33</v>
      </c>
      <c r="C30" s="41">
        <v>6</v>
      </c>
      <c r="D30" s="62">
        <v>2400</v>
      </c>
      <c r="E30" s="42">
        <v>0</v>
      </c>
      <c r="F30" s="41">
        <v>0</v>
      </c>
      <c r="G30" s="62">
        <v>0</v>
      </c>
      <c r="H30" s="67"/>
      <c r="I30" s="86"/>
    </row>
    <row r="31" spans="1:9" s="19" customFormat="1" ht="24.6" customHeight="1" x14ac:dyDescent="0.2">
      <c r="A31" s="55"/>
      <c r="B31" s="44" t="s">
        <v>34</v>
      </c>
      <c r="C31" s="45">
        <f>SUM(C8:C26)</f>
        <v>204860</v>
      </c>
      <c r="D31" s="45">
        <f t="shared" ref="D31:G31" si="0">SUM(D8:D26)</f>
        <v>31462100.112132017</v>
      </c>
      <c r="E31" s="45">
        <f>SUM(E8:E26)</f>
        <v>26052</v>
      </c>
      <c r="F31" s="45">
        <f t="shared" si="0"/>
        <v>21337</v>
      </c>
      <c r="G31" s="45">
        <f t="shared" si="0"/>
        <v>11451015.68</v>
      </c>
      <c r="H31" s="67"/>
      <c r="I31" s="86"/>
    </row>
    <row r="32" spans="1:9" s="19" customFormat="1" ht="24.6" customHeight="1" x14ac:dyDescent="0.2">
      <c r="A32" s="55"/>
      <c r="B32" s="44" t="s">
        <v>35</v>
      </c>
      <c r="C32" s="45">
        <f>SUM(C27:C30)</f>
        <v>88426</v>
      </c>
      <c r="D32" s="45">
        <f>SUM(D27:D30)</f>
        <v>6211978.6320366478</v>
      </c>
      <c r="E32" s="45">
        <f t="shared" ref="E32:F32" si="1">SUM(E27:E30)</f>
        <v>1621</v>
      </c>
      <c r="F32" s="45">
        <f t="shared" si="1"/>
        <v>1098</v>
      </c>
      <c r="G32" s="45">
        <f>SUM(G27:G30)</f>
        <v>2438232.04</v>
      </c>
      <c r="H32" s="67"/>
      <c r="I32" s="86"/>
    </row>
    <row r="33" spans="1:9" s="19" customFormat="1" ht="24.6" customHeight="1" x14ac:dyDescent="0.2">
      <c r="A33" s="55"/>
      <c r="B33" s="56" t="s">
        <v>36</v>
      </c>
      <c r="C33" s="57">
        <f>C31+C32</f>
        <v>293286</v>
      </c>
      <c r="D33" s="57">
        <f t="shared" ref="D33:G33" si="2">D31+D32</f>
        <v>37674078.744168662</v>
      </c>
      <c r="E33" s="57">
        <f t="shared" si="2"/>
        <v>27673</v>
      </c>
      <c r="F33" s="57">
        <f t="shared" si="2"/>
        <v>22435</v>
      </c>
      <c r="G33" s="57">
        <f t="shared" si="2"/>
        <v>13889247.719999999</v>
      </c>
      <c r="H33" s="67"/>
      <c r="I33" s="86"/>
    </row>
    <row r="34" spans="1:9" x14ac:dyDescent="0.2">
      <c r="A34" s="3" t="s">
        <v>58</v>
      </c>
      <c r="H34" s="67"/>
      <c r="I34" s="86"/>
    </row>
    <row r="36" spans="1:9" ht="15" x14ac:dyDescent="0.2">
      <c r="A36" s="100" t="s">
        <v>10</v>
      </c>
      <c r="B36" s="100"/>
      <c r="C36" s="100"/>
    </row>
    <row r="37" spans="1:9" ht="14.25" x14ac:dyDescent="0.2">
      <c r="A37" s="99" t="s">
        <v>9</v>
      </c>
      <c r="B37" s="99"/>
      <c r="C37" s="99"/>
    </row>
    <row r="60" spans="2:4" x14ac:dyDescent="0.2">
      <c r="B60" s="97"/>
      <c r="C60" s="97"/>
      <c r="D60" s="97"/>
    </row>
    <row r="61" spans="2:4" x14ac:dyDescent="0.2">
      <c r="B61" s="64"/>
      <c r="C61" s="64"/>
      <c r="D61" s="64"/>
    </row>
    <row r="62" spans="2:4" x14ac:dyDescent="0.2">
      <c r="B62" s="64"/>
      <c r="C62" s="64"/>
      <c r="D62" s="64"/>
    </row>
    <row r="66" spans="1:2" x14ac:dyDescent="0.2">
      <c r="A66" s="3" t="s">
        <v>58</v>
      </c>
    </row>
    <row r="69" spans="1:2" s="8" customFormat="1" ht="12.75" x14ac:dyDescent="0.2">
      <c r="A69" s="96" t="s">
        <v>44</v>
      </c>
      <c r="B69" s="96"/>
    </row>
    <row r="90" spans="2:2" x14ac:dyDescent="0.2">
      <c r="B90" s="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20"/>
  <sheetViews>
    <sheetView showGridLines="0" zoomScaleNormal="100" zoomScaleSheetLayoutView="100" workbookViewId="0">
      <selection activeCell="M22" sqref="M22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5" s="21" customFormat="1" ht="15" customHeight="1" x14ac:dyDescent="0.2">
      <c r="A2" s="106" t="s">
        <v>65</v>
      </c>
      <c r="B2" s="106"/>
      <c r="C2" s="106"/>
      <c r="D2" s="106"/>
      <c r="E2" s="106"/>
      <c r="F2" s="106"/>
      <c r="G2" s="27"/>
      <c r="H2" s="27"/>
      <c r="I2" s="27"/>
      <c r="J2" s="27"/>
      <c r="K2" s="27"/>
      <c r="L2" s="27"/>
      <c r="M2" s="27"/>
      <c r="N2" s="27"/>
    </row>
    <row r="3" spans="1:15" s="22" customFormat="1" ht="14.25" customHeight="1" x14ac:dyDescent="0.2">
      <c r="A3" s="107" t="s">
        <v>66</v>
      </c>
      <c r="B3" s="107"/>
      <c r="C3" s="107"/>
      <c r="D3" s="107"/>
      <c r="E3" s="107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2">
      <c r="M4" s="105"/>
      <c r="N4" s="105"/>
    </row>
    <row r="5" spans="1:15" s="14" customFormat="1" ht="24" customHeight="1" x14ac:dyDescent="0.2">
      <c r="A5" s="109" t="s">
        <v>41</v>
      </c>
      <c r="B5" s="108" t="s">
        <v>37</v>
      </c>
      <c r="C5" s="108"/>
      <c r="D5" s="108"/>
      <c r="E5" s="108"/>
      <c r="F5" s="108" t="s">
        <v>38</v>
      </c>
      <c r="G5" s="108"/>
      <c r="H5" s="108"/>
      <c r="I5" s="108"/>
      <c r="J5" s="108" t="s">
        <v>39</v>
      </c>
      <c r="K5" s="108"/>
      <c r="L5" s="108"/>
      <c r="M5" s="108"/>
      <c r="N5" s="108"/>
    </row>
    <row r="6" spans="1:15" s="13" customFormat="1" ht="24" x14ac:dyDescent="0.2">
      <c r="A6" s="109"/>
      <c r="B6" s="61" t="s">
        <v>67</v>
      </c>
      <c r="C6" s="61" t="s">
        <v>68</v>
      </c>
      <c r="D6" s="61" t="s">
        <v>69</v>
      </c>
      <c r="E6" s="61" t="s">
        <v>70</v>
      </c>
      <c r="F6" s="79" t="s">
        <v>71</v>
      </c>
      <c r="G6" s="79" t="s">
        <v>68</v>
      </c>
      <c r="H6" s="79" t="s">
        <v>69</v>
      </c>
      <c r="I6" s="79" t="s">
        <v>72</v>
      </c>
      <c r="J6" s="61" t="s">
        <v>73</v>
      </c>
      <c r="K6" s="61" t="s">
        <v>68</v>
      </c>
      <c r="L6" s="61" t="s">
        <v>74</v>
      </c>
      <c r="M6" s="61" t="s">
        <v>72</v>
      </c>
      <c r="N6" s="61" t="s">
        <v>40</v>
      </c>
    </row>
    <row r="7" spans="1:15" ht="14.25" customHeight="1" x14ac:dyDescent="0.2">
      <c r="A7" s="49" t="s">
        <v>0</v>
      </c>
      <c r="B7" s="47">
        <v>12389024.660825459</v>
      </c>
      <c r="C7" s="94">
        <v>13334282.77</v>
      </c>
      <c r="D7" s="38">
        <f>B7/$B$16</f>
        <v>0.44068640173004936</v>
      </c>
      <c r="E7" s="76">
        <f>C7/$C$16</f>
        <v>0.42382049265968524</v>
      </c>
      <c r="F7" s="83"/>
      <c r="G7" s="84"/>
      <c r="H7" s="84"/>
      <c r="I7" s="84"/>
      <c r="J7" s="78">
        <f>B7</f>
        <v>12389024.660825459</v>
      </c>
      <c r="K7" s="47">
        <f>C7</f>
        <v>13334282.77</v>
      </c>
      <c r="L7" s="38">
        <f t="shared" ref="L7:L15" si="0">J7/$J$16</f>
        <v>0.37077477728602903</v>
      </c>
      <c r="M7" s="38">
        <f t="shared" ref="M7:M16" si="1">K7/$K$16</f>
        <v>0.35393785897834912</v>
      </c>
      <c r="N7" s="50">
        <f>K7/J7*100</f>
        <v>107.62980246672267</v>
      </c>
    </row>
    <row r="8" spans="1:15" ht="14.25" customHeight="1" x14ac:dyDescent="0.2">
      <c r="A8" s="49" t="s">
        <v>55</v>
      </c>
      <c r="B8" s="47">
        <v>5411280.129999999</v>
      </c>
      <c r="C8" s="46">
        <v>5889270.9000000004</v>
      </c>
      <c r="D8" s="38">
        <f>B8/$B$16</f>
        <v>0.1924830755066175</v>
      </c>
      <c r="E8" s="76">
        <f>C8/$C$16</f>
        <v>0.18718619796033831</v>
      </c>
      <c r="F8" s="83"/>
      <c r="G8" s="84"/>
      <c r="H8" s="84"/>
      <c r="I8" s="84"/>
      <c r="J8" s="78">
        <f t="shared" ref="J8:J11" si="2">B8</f>
        <v>5411280.129999999</v>
      </c>
      <c r="K8" s="47">
        <f>C8</f>
        <v>5889270.9000000004</v>
      </c>
      <c r="L8" s="38">
        <f t="shared" si="0"/>
        <v>0.16194706524213046</v>
      </c>
      <c r="M8" s="38">
        <f t="shared" si="1"/>
        <v>0.15632156368988531</v>
      </c>
      <c r="N8" s="50">
        <f t="shared" ref="N8:N15" si="3">K8/J8*100</f>
        <v>108.83322907919759</v>
      </c>
    </row>
    <row r="9" spans="1:15" ht="14.25" customHeight="1" x14ac:dyDescent="0.2">
      <c r="A9" s="49" t="s">
        <v>1</v>
      </c>
      <c r="B9" s="47">
        <v>1989660.8099999998</v>
      </c>
      <c r="C9" s="46">
        <v>2624822.5200000005</v>
      </c>
      <c r="D9" s="38">
        <f>B9/$B$16</f>
        <v>7.0773647403796075E-2</v>
      </c>
      <c r="E9" s="76">
        <f>C9/$C$16</f>
        <v>8.3428077292126965E-2</v>
      </c>
      <c r="F9" s="83"/>
      <c r="G9" s="84"/>
      <c r="H9" s="84"/>
      <c r="I9" s="84"/>
      <c r="J9" s="78">
        <f t="shared" si="2"/>
        <v>1989660.8099999998</v>
      </c>
      <c r="K9" s="47">
        <f t="shared" ref="K9:K10" si="4">C9</f>
        <v>2624822.5200000005</v>
      </c>
      <c r="L9" s="38">
        <f t="shared" si="0"/>
        <v>5.9545933913197756E-2</v>
      </c>
      <c r="M9" s="38">
        <f t="shared" si="1"/>
        <v>6.9671843544304488E-2</v>
      </c>
      <c r="N9" s="50">
        <f t="shared" si="3"/>
        <v>131.92311507608176</v>
      </c>
    </row>
    <row r="10" spans="1:15" ht="14.25" customHeight="1" x14ac:dyDescent="0.2">
      <c r="A10" s="49" t="s">
        <v>2</v>
      </c>
      <c r="B10" s="47">
        <v>4386822.7299999995</v>
      </c>
      <c r="C10" s="46">
        <v>5163186.29</v>
      </c>
      <c r="D10" s="38">
        <f>B10/$B$16</f>
        <v>0.15604239856137997</v>
      </c>
      <c r="E10" s="76">
        <f>C10/$C$16</f>
        <v>0.16410812601370478</v>
      </c>
      <c r="F10" s="83"/>
      <c r="G10" s="84"/>
      <c r="H10" s="84"/>
      <c r="I10" s="84"/>
      <c r="J10" s="78">
        <f t="shared" si="2"/>
        <v>4386822.7299999995</v>
      </c>
      <c r="K10" s="47">
        <f t="shared" si="4"/>
        <v>5163186.29</v>
      </c>
      <c r="L10" s="38">
        <f t="shared" si="0"/>
        <v>0.13128743103177157</v>
      </c>
      <c r="M10" s="38">
        <f t="shared" si="1"/>
        <v>0.1370487736393613</v>
      </c>
      <c r="N10" s="50">
        <f t="shared" si="3"/>
        <v>117.69762782276823</v>
      </c>
    </row>
    <row r="11" spans="1:15" ht="12" x14ac:dyDescent="0.2">
      <c r="A11" s="49" t="s">
        <v>3</v>
      </c>
      <c r="B11" s="70">
        <v>3936229.4800000004</v>
      </c>
      <c r="C11" s="71">
        <v>4450537.6330000004</v>
      </c>
      <c r="D11" s="72">
        <f>B11/$B$16</f>
        <v>0.14001447679815718</v>
      </c>
      <c r="E11" s="77">
        <f>C11/$C$16</f>
        <v>0.14145710607414466</v>
      </c>
      <c r="F11" s="83"/>
      <c r="G11" s="84"/>
      <c r="H11" s="85"/>
      <c r="I11" s="85"/>
      <c r="J11" s="78">
        <f t="shared" si="2"/>
        <v>3936229.4800000004</v>
      </c>
      <c r="K11" s="47">
        <f>C11</f>
        <v>4450537.6330000004</v>
      </c>
      <c r="L11" s="38">
        <f t="shared" si="0"/>
        <v>0.11780222000917875</v>
      </c>
      <c r="M11" s="38">
        <f t="shared" si="1"/>
        <v>0.11813262012641343</v>
      </c>
      <c r="N11" s="50">
        <f t="shared" si="3"/>
        <v>113.06601039429236</v>
      </c>
    </row>
    <row r="12" spans="1:15" ht="14.45" customHeight="1" x14ac:dyDescent="0.2">
      <c r="A12" s="68" t="s">
        <v>6</v>
      </c>
      <c r="B12" s="75"/>
      <c r="C12" s="75"/>
      <c r="D12" s="75"/>
      <c r="E12" s="75"/>
      <c r="F12" s="80">
        <v>715739.10999999987</v>
      </c>
      <c r="G12" s="81">
        <v>1325103.8600000003</v>
      </c>
      <c r="H12" s="82">
        <f>F12/$F$16</f>
        <v>0.13502309868643672</v>
      </c>
      <c r="I12" s="82">
        <f>G12/$G$16</f>
        <v>0.21331429782551498</v>
      </c>
      <c r="J12" s="48">
        <f>F12</f>
        <v>715739.10999999987</v>
      </c>
      <c r="K12" s="47">
        <f>G12</f>
        <v>1325103.8600000003</v>
      </c>
      <c r="L12" s="38">
        <f t="shared" si="0"/>
        <v>2.1420411724926609E-2</v>
      </c>
      <c r="M12" s="38">
        <f t="shared" si="1"/>
        <v>3.5172827157042973E-2</v>
      </c>
      <c r="N12" s="50">
        <f t="shared" si="3"/>
        <v>185.13783045892248</v>
      </c>
    </row>
    <row r="13" spans="1:15" ht="14.25" customHeight="1" x14ac:dyDescent="0.2">
      <c r="A13" s="68" t="s">
        <v>75</v>
      </c>
      <c r="B13" s="75"/>
      <c r="C13" s="75"/>
      <c r="D13" s="75"/>
      <c r="E13" s="75"/>
      <c r="F13" s="69">
        <v>1443843.1500000036</v>
      </c>
      <c r="G13" s="48">
        <v>1737004.5320366183</v>
      </c>
      <c r="H13" s="39">
        <f>F13/$F$16</f>
        <v>0.27237882268329056</v>
      </c>
      <c r="I13" s="39">
        <f>G13/$G$16</f>
        <v>0.27962178154935596</v>
      </c>
      <c r="J13" s="48">
        <f t="shared" ref="J13:J15" si="5">F13</f>
        <v>1443843.1500000036</v>
      </c>
      <c r="K13" s="47">
        <f t="shared" ref="K13:K15" si="6">G13</f>
        <v>1737004.5320366183</v>
      </c>
      <c r="L13" s="38">
        <f t="shared" si="0"/>
        <v>4.3210877129817665E-2</v>
      </c>
      <c r="M13" s="38">
        <f t="shared" si="1"/>
        <v>4.6106091771798377E-2</v>
      </c>
      <c r="N13" s="50">
        <f t="shared" si="3"/>
        <v>120.30424025190089</v>
      </c>
    </row>
    <row r="14" spans="1:15" ht="14.25" customHeight="1" x14ac:dyDescent="0.2">
      <c r="A14" s="68" t="s">
        <v>4</v>
      </c>
      <c r="B14" s="75"/>
      <c r="C14" s="75"/>
      <c r="D14" s="75"/>
      <c r="E14" s="75"/>
      <c r="F14" s="69">
        <v>765288.72</v>
      </c>
      <c r="G14" s="48">
        <v>749458.01000000024</v>
      </c>
      <c r="H14" s="39">
        <f>F14/$F$16</f>
        <v>0.14437055754041003</v>
      </c>
      <c r="I14" s="39">
        <f>G14/$G$16</f>
        <v>0.12064722923141873</v>
      </c>
      <c r="J14" s="48">
        <f t="shared" si="5"/>
        <v>765288.72</v>
      </c>
      <c r="K14" s="47">
        <f t="shared" si="6"/>
        <v>749458.01000000024</v>
      </c>
      <c r="L14" s="38">
        <f t="shared" si="0"/>
        <v>2.2903316644024216E-2</v>
      </c>
      <c r="M14" s="38">
        <f t="shared" si="1"/>
        <v>1.9893200708955283E-2</v>
      </c>
      <c r="N14" s="50">
        <f t="shared" si="3"/>
        <v>97.931406855180128</v>
      </c>
    </row>
    <row r="15" spans="1:15" ht="14.25" customHeight="1" x14ac:dyDescent="0.2">
      <c r="A15" s="68" t="s">
        <v>5</v>
      </c>
      <c r="B15" s="75"/>
      <c r="C15" s="75"/>
      <c r="D15" s="75"/>
      <c r="E15" s="75"/>
      <c r="F15" s="69">
        <v>2375993.2200000002</v>
      </c>
      <c r="G15" s="48">
        <v>2400412.2300000284</v>
      </c>
      <c r="H15" s="39">
        <f>F15/$F$16</f>
        <v>0.44822752108986286</v>
      </c>
      <c r="I15" s="39">
        <f>G15/$G$16</f>
        <v>0.38641669139371043</v>
      </c>
      <c r="J15" s="48">
        <f t="shared" si="5"/>
        <v>2375993.2200000002</v>
      </c>
      <c r="K15" s="47">
        <f t="shared" si="6"/>
        <v>2400412.2300000284</v>
      </c>
      <c r="L15" s="38">
        <f t="shared" si="0"/>
        <v>7.1107967018924176E-2</v>
      </c>
      <c r="M15" s="38">
        <f t="shared" si="1"/>
        <v>6.3715220383889798E-2</v>
      </c>
      <c r="N15" s="50">
        <f t="shared" si="3"/>
        <v>101.027739043802</v>
      </c>
    </row>
    <row r="16" spans="1:15" s="20" customFormat="1" ht="18.2" customHeight="1" x14ac:dyDescent="0.2">
      <c r="A16" s="51" t="s">
        <v>54</v>
      </c>
      <c r="B16" s="73">
        <f>SUM(B7:B15)</f>
        <v>28113017.810825456</v>
      </c>
      <c r="C16" s="73">
        <f>SUM(C7:C15)</f>
        <v>31462100.113000002</v>
      </c>
      <c r="D16" s="74">
        <f>B16/B16</f>
        <v>1</v>
      </c>
      <c r="E16" s="74">
        <f>C16/C16</f>
        <v>1</v>
      </c>
      <c r="F16" s="59">
        <f>SUM(F7:F15)</f>
        <v>5300864.200000003</v>
      </c>
      <c r="G16" s="59">
        <f>SUM(G7:G15)</f>
        <v>6211978.6320366468</v>
      </c>
      <c r="H16" s="52">
        <f>SUM(H7:H15)</f>
        <v>1.0000000000000002</v>
      </c>
      <c r="I16" s="52">
        <f>G16/$G$16</f>
        <v>1</v>
      </c>
      <c r="J16" s="59">
        <f>SUM(J7:J15)</f>
        <v>33413882.010825455</v>
      </c>
      <c r="K16" s="59">
        <f>SUM(K7:K15)</f>
        <v>37674078.745036647</v>
      </c>
      <c r="L16" s="58">
        <f>J16/J16</f>
        <v>1</v>
      </c>
      <c r="M16" s="58">
        <f t="shared" si="1"/>
        <v>1</v>
      </c>
      <c r="N16" s="53">
        <f>K16/J16*100</f>
        <v>112.74978086302863</v>
      </c>
      <c r="O16" s="7"/>
    </row>
    <row r="17" spans="1:11" x14ac:dyDescent="0.2">
      <c r="A17" s="7" t="s">
        <v>57</v>
      </c>
      <c r="B17" s="36"/>
      <c r="C17" s="37"/>
      <c r="D17" s="36"/>
      <c r="E17" s="36"/>
      <c r="F17" s="36"/>
      <c r="G17" s="35"/>
      <c r="H17" s="35"/>
      <c r="K17" s="35"/>
    </row>
    <row r="18" spans="1:11" ht="12" x14ac:dyDescent="0.2">
      <c r="A18" s="13"/>
      <c r="D18" s="93"/>
      <c r="G18" s="93"/>
    </row>
    <row r="19" spans="1:11" ht="12" x14ac:dyDescent="0.2">
      <c r="A19" s="13"/>
    </row>
    <row r="20" spans="1:11" ht="12" x14ac:dyDescent="0.2">
      <c r="A20" s="66" t="s">
        <v>43</v>
      </c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2019-05-24T12:34:07Z</cp:lastPrinted>
  <dcterms:created xsi:type="dcterms:W3CDTF">2018-02-21T07:14:25Z</dcterms:created>
  <dcterms:modified xsi:type="dcterms:W3CDTF">2019-07-01T00:39:30Z</dcterms:modified>
</cp:coreProperties>
</file>