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Mjesečni izvještaji\2019 09\"/>
    </mc:Choice>
  </mc:AlternateContent>
  <xr:revisionPtr revIDLastSave="0" documentId="13_ncr:1_{3D4FE99C-86F1-4C2C-97A5-19F23847A0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<sst xmlns="http://schemas.openxmlformats.org/spreadsheetml/2006/main" count="89" uniqueCount="78">
  <si>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</si>
  <si>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</si>
  <si>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</si>
  <si>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</si>
  <si>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</si>
  <si>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</si>
  <si>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</si>
  <si>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</si>
  <si>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</si>
  <si>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</si>
  <si>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</si>
  <si>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</si>
  <si>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</si>
  <si>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</si>
  <si>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</si>
  <si>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</si>
  <si>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</si>
  <si>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</si>
  <si>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</si>
  <si>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</si>
  <si>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</si>
  <si>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</si>
  <si>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</si>
  <si>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</si>
  <si>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</si>
  <si>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</si>
  <si>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</si>
  <si>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</si>
  <si>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</si>
  <si>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</si>
  <si>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</si>
  <si>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</si>
  <si>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</si>
  <si>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</si>
  <si>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</si>
  <si>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</si>
  <si>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</si>
  <si>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</si>
  <si>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</si>
  <si>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</si>
  <si>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</si>
  <si>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</si>
  <si>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</si>
  <si>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</si>
  <si>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</si>
  <si>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</si>
  <si>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</si>
  <si>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</si>
  <si>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</si>
  <si>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</si>
  <si>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</si>
  <si>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</si>
  <si>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</si>
  <si>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</si>
  <si>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</si>
  <si>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</si>
  <si>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</si>
  <si>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</si>
  <si>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</si>
  <si>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</si>
  <si>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</si>
  <si>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</si>
  <si>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t>za period od 1. januara do 30. septembra 2019. godine</t>
  </si>
  <si>
    <t>for the period 1 January - 30 September 2019</t>
  </si>
  <si>
    <t>Tablela 1: Podaci o osiguranju za period od 1. januara do 30. septembra 2019. godine</t>
  </si>
  <si>
    <t>Table 1: Insurance data for the period 1 January - 30 September 2019</t>
  </si>
  <si>
    <t>Tablela 2: Bruto fakturisana premija za period od 1. januara do 30. septembra 2019. godine</t>
  </si>
  <si>
    <t>Table 2: Gross Written Premium for the period 1 January - 30 September 2019</t>
  </si>
  <si>
    <r>
      <t xml:space="preserve">BFP/ </t>
    </r>
    <r>
      <rPr>
        <sz val="9"/>
        <color theme="0"/>
        <rFont val="Arial"/>
        <family val="2"/>
        <charset val="238"/>
      </rPr>
      <t>GWP 
IX 2018</t>
    </r>
  </si>
  <si>
    <r>
      <t xml:space="preserve">BFP/ </t>
    </r>
    <r>
      <rPr>
        <sz val="9"/>
        <color theme="0"/>
        <rFont val="Arial"/>
        <family val="2"/>
        <charset val="238"/>
      </rPr>
      <t>GWP
IX 2019</t>
    </r>
  </si>
  <si>
    <r>
      <t xml:space="preserve">Učešće/ 
</t>
    </r>
    <r>
      <rPr>
        <sz val="9"/>
        <color theme="0"/>
        <rFont val="Arial"/>
        <family val="2"/>
        <charset val="238"/>
      </rPr>
      <t>Share IX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</si>
  <si>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IX 2019</t>
    </r>
  </si>
  <si>
    <r>
      <t xml:space="preserve">BFP/ </t>
    </r>
    <r>
      <rPr>
        <sz val="9"/>
        <color theme="0"/>
        <rFont val="Arial"/>
        <family val="2"/>
        <charset val="238"/>
      </rPr>
      <t>GWP 
IX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</si>
  <si>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IX 2019</t>
    </r>
  </si>
  <si>
    <r>
      <t xml:space="preserve">BFP/ </t>
    </r>
    <r>
      <rPr>
        <sz val="9"/>
        <color theme="0"/>
        <rFont val="Arial"/>
        <family val="2"/>
        <charset val="238"/>
      </rPr>
      <t>GWP
IX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</si>
  <si>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IX 2018</t>
    </r>
  </si>
  <si>
    <t>Novembar, 2019. godine                                                                                     verzija 02</t>
  </si>
  <si>
    <t>November 2019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</si>
</sst>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06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4" fontId="31" fillId="0" borderId="0" xfId="0" applyNumberFormat="1" applyFont="1"/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167" fontId="36" fillId="3" borderId="11" xfId="6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7" fillId="2" borderId="11" xfId="5" applyNumberFormat="1" applyFont="1" applyFill="1" applyBorder="1" applyAlignment="1">
      <alignment horizontal="center" vertical="center" wrapText="1"/>
    </xf>
    <xf numFmtId="0" fontId="34" fillId="38" borderId="11" xfId="3" applyFont="1" applyFill="1" applyBorder="1" applyAlignment="1">
      <alignment horizontal="left" vertical="center" wrapText="1"/>
    </xf>
    <xf numFmtId="167" fontId="34" fillId="37" borderId="11" xfId="6" applyNumberFormat="1" applyFont="1" applyFill="1" applyBorder="1" applyAlignment="1">
      <alignment horizontal="center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167" fontId="32" fillId="37" borderId="11" xfId="6" applyNumberFormat="1" applyFont="1" applyFill="1" applyBorder="1" applyAlignment="1">
      <alignment horizontal="center"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173" fontId="31" fillId="0" borderId="0" xfId="0" applyNumberFormat="1" applyFont="1" applyAlignment="1">
      <alignment wrapText="1"/>
    </xf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AD-449F-9467-D03BE94D68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AD-449F-9467-D03BE94D68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4AD-449F-9467-D03BE94D68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4AD-449F-9467-D03BE94D68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4AD-449F-9467-D03BE94D68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4AD-449F-9467-D03BE94D68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4AD-449F-9467-D03BE94D68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4AD-449F-9467-D03BE94D68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4AD-449F-9467-D03BE94D6854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D-449F-9467-D03BE94D6854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D-449F-9467-D03BE94D6854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D-449F-9467-D03BE94D6854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AD-449F-9467-D03BE94D6854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AD-449F-9467-D03BE94D6854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AD-449F-9467-D03BE94D6854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AD-449F-9467-D03BE94D6854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AD-449F-9467-D03BE94D6854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AD-449F-9467-D03BE94D68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0.0%</c:formatCode>
                <c:ptCount val="8"/>
                <c:pt idx="0">
                  <c:v>0.40269871489338405</c:v>
                </c:pt>
                <c:pt idx="1">
                  <c:v>0.14488938958069236</c:v>
                </c:pt>
                <c:pt idx="2">
                  <c:v>0.12352390985157681</c:v>
                </c:pt>
                <c:pt idx="3">
                  <c:v>9.8109615826742075E-2</c:v>
                </c:pt>
                <c:pt idx="4">
                  <c:v>7.5218041601176011E-2</c:v>
                </c:pt>
                <c:pt idx="5">
                  <c:v>3.7364541277388925E-2</c:v>
                </c:pt>
                <c:pt idx="6">
                  <c:v>3.2409640413787168E-2</c:v>
                </c:pt>
                <c:pt idx="7">
                  <c:v>8.578614655525274E-2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AD-449F-9467-D03BE94D685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28575</xdr:rowOff>
    </xdr:from>
    <xdr:to>
      <xdr:col>5</xdr:col>
      <xdr:colOff>285750</xdr:colOff>
      <xdr:row>64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AE60F2-CD40-46F5-8BB2-097778635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0.40269871489338405</v>
          </cell>
        </row>
        <row r="47">
          <cell r="G47">
            <v>20</v>
          </cell>
          <cell r="I47">
            <v>0.14488938958069236</v>
          </cell>
        </row>
        <row r="48">
          <cell r="G48" t="str">
            <v>01</v>
          </cell>
          <cell r="I48">
            <v>0.12352390985157681</v>
          </cell>
        </row>
        <row r="49">
          <cell r="G49" t="str">
            <v>09</v>
          </cell>
          <cell r="I49">
            <v>9.8109615826742075E-2</v>
          </cell>
        </row>
        <row r="50">
          <cell r="G50" t="str">
            <v>03</v>
          </cell>
          <cell r="I50">
            <v>7.5218041601176011E-2</v>
          </cell>
        </row>
        <row r="51">
          <cell r="G51" t="str">
            <v>08</v>
          </cell>
          <cell r="I51">
            <v>3.7364541277388925E-2</v>
          </cell>
        </row>
        <row r="52">
          <cell r="G52" t="str">
            <v>02</v>
          </cell>
          <cell r="I52">
            <v>3.2409640413787168E-2</v>
          </cell>
        </row>
        <row r="53">
          <cell r="G53" t="str">
            <v>Ostalo (manje od 3%)/
Others (less than 3%)</v>
          </cell>
          <cell r="I53">
            <v>8.578614655525274E-2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33" sqref="A33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44</v>
      </c>
    </row>
    <row r="13" spans="1:1" x14ac:dyDescent="0.25">
      <c r="A13" s="26" t="s">
        <v>62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45</v>
      </c>
    </row>
    <row r="17" spans="1:1" x14ac:dyDescent="0.25">
      <c r="A17" s="28" t="s">
        <v>63</v>
      </c>
    </row>
    <row r="22" spans="1:1" x14ac:dyDescent="0.25">
      <c r="A22" s="84" t="s">
        <v>76</v>
      </c>
    </row>
    <row r="23" spans="1:1" x14ac:dyDescent="0.25">
      <c r="A23" s="85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60" t="s">
        <v>55</v>
      </c>
    </row>
    <row r="5" spans="1:1" s="7" customFormat="1" x14ac:dyDescent="0.2">
      <c r="A5" s="1" t="s">
        <v>64</v>
      </c>
    </row>
    <row r="6" spans="1:1" s="8" customFormat="1" x14ac:dyDescent="0.2">
      <c r="A6" s="81" t="s">
        <v>65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83" t="s">
        <v>66</v>
      </c>
    </row>
    <row r="10" spans="1:1" s="8" customFormat="1" x14ac:dyDescent="0.2">
      <c r="A10" s="82" t="s">
        <v>67</v>
      </c>
    </row>
    <row r="59" spans="1:1" x14ac:dyDescent="0.2">
      <c r="A59" s="10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90"/>
  <sheetViews>
    <sheetView showGridLines="0" topLeftCell="A31" zoomScaleNormal="100" workbookViewId="0">
      <selection activeCell="M31" sqref="M31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5.85546875" style="2" customWidth="1"/>
    <col min="9" max="16384" width="9.140625" style="2"/>
  </cols>
  <sheetData>
    <row r="2" spans="1:8" s="19" customFormat="1" ht="15" x14ac:dyDescent="0.25">
      <c r="A2" s="86" t="s">
        <v>64</v>
      </c>
      <c r="B2" s="86"/>
      <c r="C2" s="86"/>
      <c r="D2" s="86"/>
      <c r="E2" s="21"/>
      <c r="F2" s="21"/>
      <c r="G2" s="21"/>
    </row>
    <row r="3" spans="1:8" s="20" customFormat="1" ht="14.25" x14ac:dyDescent="0.2">
      <c r="A3" s="91" t="s">
        <v>65</v>
      </c>
      <c r="B3" s="91"/>
      <c r="C3" s="91"/>
      <c r="D3" s="91"/>
      <c r="E3" s="22"/>
      <c r="F3" s="22"/>
      <c r="G3" s="22"/>
    </row>
    <row r="5" spans="1:8" s="14" customFormat="1" ht="21" customHeight="1" x14ac:dyDescent="0.2">
      <c r="A5" s="94" t="s">
        <v>11</v>
      </c>
      <c r="B5" s="94" t="s">
        <v>50</v>
      </c>
      <c r="C5" s="100" t="s">
        <v>52</v>
      </c>
      <c r="D5" s="100"/>
      <c r="E5" s="99" t="s">
        <v>41</v>
      </c>
      <c r="F5" s="99"/>
      <c r="G5" s="99"/>
    </row>
    <row r="6" spans="1:8" s="13" customFormat="1" ht="23.25" customHeight="1" x14ac:dyDescent="0.25">
      <c r="A6" s="94"/>
      <c r="B6" s="94"/>
      <c r="C6" s="98" t="s">
        <v>12</v>
      </c>
      <c r="D6" s="98" t="s">
        <v>51</v>
      </c>
      <c r="E6" s="98" t="s">
        <v>46</v>
      </c>
      <c r="F6" s="97" t="s">
        <v>49</v>
      </c>
      <c r="G6" s="97"/>
    </row>
    <row r="7" spans="1:8" ht="33" customHeight="1" x14ac:dyDescent="0.2">
      <c r="A7" s="94"/>
      <c r="B7" s="94"/>
      <c r="C7" s="98"/>
      <c r="D7" s="98"/>
      <c r="E7" s="98"/>
      <c r="F7" s="55" t="s">
        <v>48</v>
      </c>
      <c r="G7" s="55" t="s">
        <v>47</v>
      </c>
    </row>
    <row r="8" spans="1:8" s="3" customFormat="1" ht="22.5" x14ac:dyDescent="0.2">
      <c r="A8" s="49">
        <v>1</v>
      </c>
      <c r="B8" s="35" t="s">
        <v>13</v>
      </c>
      <c r="C8" s="36">
        <v>28932</v>
      </c>
      <c r="D8" s="57">
        <v>8987174.6930000037</v>
      </c>
      <c r="E8" s="37">
        <v>9220</v>
      </c>
      <c r="F8" s="36">
        <v>8531</v>
      </c>
      <c r="G8" s="57">
        <v>5447478.2999999998</v>
      </c>
      <c r="H8" s="62"/>
    </row>
    <row r="9" spans="1:8" s="3" customFormat="1" ht="22.5" x14ac:dyDescent="0.2">
      <c r="A9" s="49">
        <v>2</v>
      </c>
      <c r="B9" s="35" t="s">
        <v>14</v>
      </c>
      <c r="C9" s="36">
        <v>25896</v>
      </c>
      <c r="D9" s="57">
        <v>2220994.5400000019</v>
      </c>
      <c r="E9" s="37">
        <v>14130</v>
      </c>
      <c r="F9" s="36">
        <v>12808</v>
      </c>
      <c r="G9" s="57">
        <v>1145043.9000000008</v>
      </c>
      <c r="H9" s="62"/>
    </row>
    <row r="10" spans="1:8" s="3" customFormat="1" ht="22.5" x14ac:dyDescent="0.2">
      <c r="A10" s="49">
        <v>3</v>
      </c>
      <c r="B10" s="35" t="s">
        <v>15</v>
      </c>
      <c r="C10" s="36">
        <v>13036</v>
      </c>
      <c r="D10" s="57">
        <v>5347093.5501834871</v>
      </c>
      <c r="E10" s="37">
        <v>2969</v>
      </c>
      <c r="F10" s="36">
        <v>2629</v>
      </c>
      <c r="G10" s="57">
        <v>2611687.2699999986</v>
      </c>
      <c r="H10" s="62"/>
    </row>
    <row r="11" spans="1:8" s="3" customFormat="1" ht="22.5" x14ac:dyDescent="0.2">
      <c r="A11" s="49">
        <v>4</v>
      </c>
      <c r="B11" s="35" t="s">
        <v>16</v>
      </c>
      <c r="C11" s="36">
        <v>2</v>
      </c>
      <c r="D11" s="57">
        <v>195016.41963302752</v>
      </c>
      <c r="E11" s="37">
        <v>1</v>
      </c>
      <c r="F11" s="36">
        <v>0</v>
      </c>
      <c r="G11" s="57">
        <v>0</v>
      </c>
      <c r="H11" s="62"/>
    </row>
    <row r="12" spans="1:8" s="3" customFormat="1" ht="22.5" x14ac:dyDescent="0.2">
      <c r="A12" s="49">
        <v>5</v>
      </c>
      <c r="B12" s="35" t="s">
        <v>17</v>
      </c>
      <c r="C12" s="36">
        <v>16</v>
      </c>
      <c r="D12" s="57">
        <v>434931.09256880736</v>
      </c>
      <c r="E12" s="37">
        <v>1</v>
      </c>
      <c r="F12" s="38">
        <v>0</v>
      </c>
      <c r="G12" s="58">
        <v>0</v>
      </c>
      <c r="H12" s="62"/>
    </row>
    <row r="13" spans="1:8" s="3" customFormat="1" ht="22.5" x14ac:dyDescent="0.2">
      <c r="A13" s="49">
        <v>6</v>
      </c>
      <c r="B13" s="35" t="s">
        <v>18</v>
      </c>
      <c r="C13" s="36">
        <v>58</v>
      </c>
      <c r="D13" s="57">
        <v>211458.39293577982</v>
      </c>
      <c r="E13" s="37">
        <v>5</v>
      </c>
      <c r="F13" s="36">
        <v>3</v>
      </c>
      <c r="G13" s="57">
        <v>0</v>
      </c>
      <c r="H13" s="62"/>
    </row>
    <row r="14" spans="1:8" s="3" customFormat="1" ht="22.5" x14ac:dyDescent="0.2">
      <c r="A14" s="49">
        <v>7</v>
      </c>
      <c r="B14" s="35" t="s">
        <v>19</v>
      </c>
      <c r="C14" s="36">
        <v>302</v>
      </c>
      <c r="D14" s="57">
        <v>375916.87972477067</v>
      </c>
      <c r="E14" s="37">
        <v>130</v>
      </c>
      <c r="F14" s="36">
        <v>129</v>
      </c>
      <c r="G14" s="57">
        <v>14943.95</v>
      </c>
      <c r="H14" s="62"/>
    </row>
    <row r="15" spans="1:8" s="3" customFormat="1" ht="45" x14ac:dyDescent="0.2">
      <c r="A15" s="49">
        <v>8</v>
      </c>
      <c r="B15" s="35" t="s">
        <v>20</v>
      </c>
      <c r="C15" s="36">
        <v>9707</v>
      </c>
      <c r="D15" s="57">
        <v>2638647.4296330274</v>
      </c>
      <c r="E15" s="37">
        <v>534</v>
      </c>
      <c r="F15" s="36">
        <v>461</v>
      </c>
      <c r="G15" s="57">
        <v>600931.72999999975</v>
      </c>
      <c r="H15" s="62"/>
    </row>
    <row r="16" spans="1:8" s="3" customFormat="1" ht="22.5" x14ac:dyDescent="0.2">
      <c r="A16" s="49">
        <v>9</v>
      </c>
      <c r="B16" s="35" t="s">
        <v>21</v>
      </c>
      <c r="C16" s="36">
        <v>13521</v>
      </c>
      <c r="D16" s="57">
        <v>6649622.4779816512</v>
      </c>
      <c r="E16" s="37">
        <v>1747</v>
      </c>
      <c r="F16" s="36">
        <v>1463</v>
      </c>
      <c r="G16" s="57">
        <v>777571.50999999943</v>
      </c>
      <c r="H16" s="62"/>
    </row>
    <row r="17" spans="1:8" s="3" customFormat="1" ht="33.75" x14ac:dyDescent="0.2">
      <c r="A17" s="49">
        <v>10</v>
      </c>
      <c r="B17" s="35" t="s">
        <v>22</v>
      </c>
      <c r="C17" s="36">
        <v>266106</v>
      </c>
      <c r="D17" s="57">
        <v>29085101.697705969</v>
      </c>
      <c r="E17" s="37">
        <v>11084</v>
      </c>
      <c r="F17" s="36">
        <v>9308</v>
      </c>
      <c r="G17" s="57">
        <v>9737396.6799999923</v>
      </c>
      <c r="H17" s="62"/>
    </row>
    <row r="18" spans="1:8" s="3" customFormat="1" ht="33.75" x14ac:dyDescent="0.2">
      <c r="A18" s="49">
        <v>11</v>
      </c>
      <c r="B18" s="35" t="s">
        <v>61</v>
      </c>
      <c r="C18" s="36">
        <v>31</v>
      </c>
      <c r="D18" s="57">
        <v>895331.92807339446</v>
      </c>
      <c r="E18" s="37">
        <v>201</v>
      </c>
      <c r="F18" s="36">
        <v>186</v>
      </c>
      <c r="G18" s="57">
        <v>22024.98</v>
      </c>
      <c r="H18" s="62"/>
    </row>
    <row r="19" spans="1:8" s="3" customFormat="1" ht="33.75" x14ac:dyDescent="0.2">
      <c r="A19" s="49">
        <v>12</v>
      </c>
      <c r="B19" s="35" t="s">
        <v>23</v>
      </c>
      <c r="C19" s="36">
        <v>2682</v>
      </c>
      <c r="D19" s="57">
        <v>267049.02155963297</v>
      </c>
      <c r="E19" s="37">
        <v>51</v>
      </c>
      <c r="F19" s="36">
        <v>47</v>
      </c>
      <c r="G19" s="57">
        <v>130086.92000000001</v>
      </c>
      <c r="H19" s="62"/>
    </row>
    <row r="20" spans="1:8" s="3" customFormat="1" ht="22.5" x14ac:dyDescent="0.2">
      <c r="A20" s="49">
        <v>13</v>
      </c>
      <c r="B20" s="35" t="s">
        <v>24</v>
      </c>
      <c r="C20" s="36">
        <v>2058</v>
      </c>
      <c r="D20" s="57">
        <v>1746862.7142201834</v>
      </c>
      <c r="E20" s="37">
        <v>622</v>
      </c>
      <c r="F20" s="36">
        <v>434</v>
      </c>
      <c r="G20" s="57">
        <v>119813.7</v>
      </c>
      <c r="H20" s="62"/>
    </row>
    <row r="21" spans="1:8" s="3" customFormat="1" ht="22.5" x14ac:dyDescent="0.2">
      <c r="A21" s="49">
        <v>14</v>
      </c>
      <c r="B21" s="35" t="s">
        <v>25</v>
      </c>
      <c r="C21" s="36">
        <v>895</v>
      </c>
      <c r="D21" s="57">
        <v>506250.87724770635</v>
      </c>
      <c r="E21" s="37">
        <v>83</v>
      </c>
      <c r="F21" s="36">
        <v>76</v>
      </c>
      <c r="G21" s="57">
        <v>208669.32</v>
      </c>
      <c r="H21" s="62"/>
    </row>
    <row r="22" spans="1:8" s="3" customFormat="1" ht="22.5" x14ac:dyDescent="0.2">
      <c r="A22" s="49">
        <v>15</v>
      </c>
      <c r="B22" s="35" t="s">
        <v>59</v>
      </c>
      <c r="C22" s="36">
        <v>108</v>
      </c>
      <c r="D22" s="57">
        <v>33598.990825688074</v>
      </c>
      <c r="E22" s="37">
        <v>16</v>
      </c>
      <c r="F22" s="36">
        <v>13</v>
      </c>
      <c r="G22" s="57">
        <v>7460.5000000000009</v>
      </c>
      <c r="H22" s="62"/>
    </row>
    <row r="23" spans="1:8" s="3" customFormat="1" ht="22.5" x14ac:dyDescent="0.2">
      <c r="A23" s="49">
        <v>16</v>
      </c>
      <c r="B23" s="35" t="s">
        <v>26</v>
      </c>
      <c r="C23" s="36">
        <v>642</v>
      </c>
      <c r="D23" s="57">
        <v>215840.53697247707</v>
      </c>
      <c r="E23" s="37">
        <v>124</v>
      </c>
      <c r="F23" s="36">
        <v>121</v>
      </c>
      <c r="G23" s="57">
        <v>2317.23</v>
      </c>
      <c r="H23" s="62"/>
    </row>
    <row r="24" spans="1:8" s="3" customFormat="1" ht="22.5" x14ac:dyDescent="0.2">
      <c r="A24" s="49">
        <v>17</v>
      </c>
      <c r="B24" s="35" t="s">
        <v>27</v>
      </c>
      <c r="C24" s="36">
        <v>1774</v>
      </c>
      <c r="D24" s="57">
        <v>6015.6444036697294</v>
      </c>
      <c r="E24" s="37">
        <v>0</v>
      </c>
      <c r="F24" s="36">
        <v>0</v>
      </c>
      <c r="G24" s="57">
        <v>0</v>
      </c>
      <c r="H24" s="62"/>
    </row>
    <row r="25" spans="1:8" s="3" customFormat="1" ht="22.5" x14ac:dyDescent="0.2">
      <c r="A25" s="49">
        <v>18</v>
      </c>
      <c r="B25" s="35" t="s">
        <v>28</v>
      </c>
      <c r="C25" s="36">
        <v>45336</v>
      </c>
      <c r="D25" s="57">
        <v>731809.87678899744</v>
      </c>
      <c r="E25" s="37">
        <v>2273</v>
      </c>
      <c r="F25" s="36">
        <v>1931</v>
      </c>
      <c r="G25" s="57">
        <v>269158.33000000025</v>
      </c>
      <c r="H25" s="62"/>
    </row>
    <row r="26" spans="1:8" s="3" customFormat="1" ht="22.5" x14ac:dyDescent="0.2">
      <c r="A26" s="49">
        <v>19</v>
      </c>
      <c r="B26" s="35" t="s">
        <v>29</v>
      </c>
      <c r="C26" s="36">
        <v>9723</v>
      </c>
      <c r="D26" s="57">
        <v>44195.75</v>
      </c>
      <c r="E26" s="37">
        <v>521</v>
      </c>
      <c r="F26" s="36">
        <v>498</v>
      </c>
      <c r="G26" s="57">
        <v>31493.489999999994</v>
      </c>
      <c r="H26" s="62"/>
    </row>
    <row r="27" spans="1:8" s="3" customFormat="1" ht="22.5" x14ac:dyDescent="0.2">
      <c r="A27" s="49">
        <v>20</v>
      </c>
      <c r="B27" s="35" t="s">
        <v>60</v>
      </c>
      <c r="C27" s="36">
        <v>60273</v>
      </c>
      <c r="D27" s="57">
        <v>10559132.666328352</v>
      </c>
      <c r="E27" s="37">
        <v>1993</v>
      </c>
      <c r="F27" s="36">
        <v>1688</v>
      </c>
      <c r="G27" s="57">
        <v>4424926.2599999979</v>
      </c>
      <c r="H27" s="62"/>
    </row>
    <row r="28" spans="1:8" s="3" customFormat="1" ht="22.5" x14ac:dyDescent="0.2">
      <c r="A28" s="49">
        <v>21</v>
      </c>
      <c r="B28" s="35" t="s">
        <v>30</v>
      </c>
      <c r="C28" s="36">
        <v>61</v>
      </c>
      <c r="D28" s="57">
        <v>32921.65</v>
      </c>
      <c r="E28" s="37">
        <v>21</v>
      </c>
      <c r="F28" s="36">
        <v>19</v>
      </c>
      <c r="G28" s="57">
        <v>11624.269999999999</v>
      </c>
      <c r="H28" s="62"/>
    </row>
    <row r="29" spans="1:8" s="3" customFormat="1" ht="45" x14ac:dyDescent="0.2">
      <c r="A29" s="49">
        <v>22</v>
      </c>
      <c r="B29" s="35" t="s">
        <v>31</v>
      </c>
      <c r="C29" s="36">
        <v>48140</v>
      </c>
      <c r="D29" s="57">
        <v>1140095.0470999824</v>
      </c>
      <c r="E29" s="37">
        <v>701</v>
      </c>
      <c r="F29" s="36">
        <v>524</v>
      </c>
      <c r="G29" s="57">
        <v>333212.58</v>
      </c>
      <c r="H29" s="62"/>
    </row>
    <row r="30" spans="1:8" s="3" customFormat="1" ht="22.5" x14ac:dyDescent="0.2">
      <c r="A30" s="49">
        <v>23</v>
      </c>
      <c r="B30" s="35" t="s">
        <v>32</v>
      </c>
      <c r="C30" s="36">
        <v>9</v>
      </c>
      <c r="D30" s="57">
        <v>2700</v>
      </c>
      <c r="E30" s="37">
        <v>0</v>
      </c>
      <c r="F30" s="36">
        <v>0</v>
      </c>
      <c r="G30" s="57">
        <v>0</v>
      </c>
      <c r="H30" s="62"/>
    </row>
    <row r="31" spans="1:8" s="15" customFormat="1" ht="22.5" x14ac:dyDescent="0.2">
      <c r="A31" s="50"/>
      <c r="B31" s="39" t="s">
        <v>33</v>
      </c>
      <c r="C31" s="40">
        <f>SUM(C8:C26)</f>
        <v>420825</v>
      </c>
      <c r="D31" s="40">
        <f t="shared" ref="D31:G31" si="0">SUM(D8:D26)</f>
        <v>60592912.513458267</v>
      </c>
      <c r="E31" s="40">
        <f>SUM(E8:E26)</f>
        <v>43712</v>
      </c>
      <c r="F31" s="40">
        <f t="shared" si="0"/>
        <v>38638</v>
      </c>
      <c r="G31" s="40">
        <f t="shared" si="0"/>
        <v>21126077.809999991</v>
      </c>
      <c r="H31" s="62"/>
    </row>
    <row r="32" spans="1:8" s="15" customFormat="1" ht="22.5" x14ac:dyDescent="0.2">
      <c r="A32" s="50"/>
      <c r="B32" s="39" t="s">
        <v>34</v>
      </c>
      <c r="C32" s="40">
        <f>SUM(C27:C30)</f>
        <v>108483</v>
      </c>
      <c r="D32" s="40">
        <f>SUM(D27:D30)</f>
        <v>11734849.363428336</v>
      </c>
      <c r="E32" s="40">
        <f t="shared" ref="E32:F32" si="1">SUM(E27:E30)</f>
        <v>2715</v>
      </c>
      <c r="F32" s="40">
        <f t="shared" si="1"/>
        <v>2231</v>
      </c>
      <c r="G32" s="40">
        <f>SUM(G27:G30)</f>
        <v>4769763.1099999975</v>
      </c>
      <c r="H32" s="62"/>
    </row>
    <row r="33" spans="1:8" s="15" customFormat="1" ht="15.75" customHeight="1" x14ac:dyDescent="0.2">
      <c r="A33" s="50"/>
      <c r="B33" s="51" t="s">
        <v>35</v>
      </c>
      <c r="C33" s="52">
        <f>C31+C32</f>
        <v>529308</v>
      </c>
      <c r="D33" s="52">
        <f t="shared" ref="D33:G33" si="2">D31+D32</f>
        <v>72327761.876886606</v>
      </c>
      <c r="E33" s="52">
        <f t="shared" si="2"/>
        <v>46427</v>
      </c>
      <c r="F33" s="52">
        <f t="shared" si="2"/>
        <v>40869</v>
      </c>
      <c r="G33" s="52">
        <f t="shared" si="2"/>
        <v>25895840.919999987</v>
      </c>
      <c r="H33" s="62"/>
    </row>
    <row r="34" spans="1:8" x14ac:dyDescent="0.2">
      <c r="A34" s="2" t="s">
        <v>57</v>
      </c>
      <c r="H34" s="62"/>
    </row>
    <row r="36" spans="1:8" ht="15" x14ac:dyDescent="0.2">
      <c r="A36" s="96" t="s">
        <v>10</v>
      </c>
      <c r="B36" s="96"/>
      <c r="C36" s="96"/>
    </row>
    <row r="37" spans="1:8" ht="14.25" x14ac:dyDescent="0.2">
      <c r="A37" s="95" t="s">
        <v>9</v>
      </c>
      <c r="B37" s="95"/>
      <c r="C37" s="95"/>
    </row>
    <row r="60" spans="2:4" x14ac:dyDescent="0.2">
      <c r="B60" s="93"/>
      <c r="C60" s="93"/>
      <c r="D60" s="93"/>
    </row>
    <row r="61" spans="2:4" x14ac:dyDescent="0.2">
      <c r="B61" s="59"/>
      <c r="C61" s="59"/>
      <c r="D61" s="59"/>
    </row>
    <row r="62" spans="2:4" x14ac:dyDescent="0.2">
      <c r="B62" s="59"/>
      <c r="C62" s="59"/>
      <c r="D62" s="59"/>
    </row>
    <row r="66" spans="1:2" ht="15.75" customHeight="1" x14ac:dyDescent="0.2">
      <c r="A66" s="2" t="s">
        <v>57</v>
      </c>
    </row>
    <row r="69" spans="1:2" s="6" customFormat="1" ht="12.75" x14ac:dyDescent="0.2">
      <c r="A69" s="92" t="s">
        <v>43</v>
      </c>
      <c r="B69" s="92"/>
    </row>
    <row r="90" spans="2:2" x14ac:dyDescent="0.2">
      <c r="B90" s="4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0"/>
  <sheetViews>
    <sheetView showGridLines="0" zoomScaleNormal="100" zoomScaleSheetLayoutView="100" workbookViewId="0">
      <selection activeCell="E23" sqref="E23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6384" width="9.140625" style="5"/>
  </cols>
  <sheetData>
    <row r="2" spans="1:14" s="17" customFormat="1" ht="15" customHeight="1" x14ac:dyDescent="0.2">
      <c r="A2" s="102" t="s">
        <v>66</v>
      </c>
      <c r="B2" s="102"/>
      <c r="C2" s="102"/>
      <c r="D2" s="102"/>
      <c r="E2" s="102"/>
      <c r="F2" s="102"/>
      <c r="G2" s="23"/>
      <c r="H2" s="23"/>
      <c r="I2" s="23"/>
      <c r="J2" s="23"/>
      <c r="K2" s="23"/>
      <c r="L2" s="23"/>
      <c r="M2" s="23"/>
      <c r="N2" s="23"/>
    </row>
    <row r="3" spans="1:14" s="18" customFormat="1" ht="14.25" customHeight="1" x14ac:dyDescent="0.2">
      <c r="A3" s="103" t="s">
        <v>67</v>
      </c>
      <c r="B3" s="103"/>
      <c r="C3" s="103"/>
      <c r="D3" s="103"/>
      <c r="E3" s="103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">
      <c r="M4" s="101"/>
      <c r="N4" s="101"/>
    </row>
    <row r="5" spans="1:14" s="12" customFormat="1" ht="24" customHeight="1" x14ac:dyDescent="0.2">
      <c r="A5" s="105" t="s">
        <v>40</v>
      </c>
      <c r="B5" s="104" t="s">
        <v>36</v>
      </c>
      <c r="C5" s="104"/>
      <c r="D5" s="104"/>
      <c r="E5" s="104"/>
      <c r="F5" s="104" t="s">
        <v>37</v>
      </c>
      <c r="G5" s="104"/>
      <c r="H5" s="104"/>
      <c r="I5" s="104"/>
      <c r="J5" s="104" t="s">
        <v>38</v>
      </c>
      <c r="K5" s="104"/>
      <c r="L5" s="104"/>
      <c r="M5" s="104"/>
      <c r="N5" s="104"/>
    </row>
    <row r="6" spans="1:14" s="11" customFormat="1" ht="24" x14ac:dyDescent="0.2">
      <c r="A6" s="105"/>
      <c r="B6" s="56" t="s">
        <v>68</v>
      </c>
      <c r="C6" s="56" t="s">
        <v>69</v>
      </c>
      <c r="D6" s="56" t="s">
        <v>70</v>
      </c>
      <c r="E6" s="56" t="s">
        <v>71</v>
      </c>
      <c r="F6" s="74" t="s">
        <v>72</v>
      </c>
      <c r="G6" s="74" t="s">
        <v>69</v>
      </c>
      <c r="H6" s="74" t="s">
        <v>70</v>
      </c>
      <c r="I6" s="74" t="s">
        <v>73</v>
      </c>
      <c r="J6" s="56" t="s">
        <v>74</v>
      </c>
      <c r="K6" s="56" t="s">
        <v>69</v>
      </c>
      <c r="L6" s="56" t="s">
        <v>75</v>
      </c>
      <c r="M6" s="56" t="s">
        <v>73</v>
      </c>
      <c r="N6" s="56" t="s">
        <v>39</v>
      </c>
    </row>
    <row r="7" spans="1:14" ht="14.25" customHeight="1" x14ac:dyDescent="0.2">
      <c r="A7" s="44" t="s">
        <v>0</v>
      </c>
      <c r="B7" s="42">
        <v>23296033.601650942</v>
      </c>
      <c r="C7" s="88">
        <v>26055525.91</v>
      </c>
      <c r="D7" s="33">
        <f>B7/$B$16</f>
        <v>0.42795302130411694</v>
      </c>
      <c r="E7" s="71">
        <f>C7/$C$16</f>
        <v>0.43000946528869821</v>
      </c>
      <c r="F7" s="78"/>
      <c r="G7" s="79"/>
      <c r="H7" s="79"/>
      <c r="I7" s="79"/>
      <c r="J7" s="73">
        <f>B7</f>
        <v>23296033.601650942</v>
      </c>
      <c r="K7" s="42">
        <f>C7</f>
        <v>26055525.91</v>
      </c>
      <c r="L7" s="33">
        <f t="shared" ref="L7:L15" si="0">J7/$J$16</f>
        <v>0.3591979958744646</v>
      </c>
      <c r="M7" s="33">
        <f t="shared" ref="M7:M16" si="1">K7/$K$16</f>
        <v>0.36024239151421256</v>
      </c>
      <c r="N7" s="45">
        <f>K7/J7*100</f>
        <v>111.8453310788215</v>
      </c>
    </row>
    <row r="8" spans="1:14" ht="14.25" customHeight="1" x14ac:dyDescent="0.2">
      <c r="A8" s="44" t="s">
        <v>54</v>
      </c>
      <c r="B8" s="42">
        <v>9918296.5199999996</v>
      </c>
      <c r="C8" s="41">
        <v>10646654.82</v>
      </c>
      <c r="D8" s="33">
        <f>B8/$B$16</f>
        <v>0.18220118645533312</v>
      </c>
      <c r="E8" s="71">
        <f>C8/$C$16</f>
        <v>0.17570792322808049</v>
      </c>
      <c r="F8" s="78"/>
      <c r="G8" s="79"/>
      <c r="H8" s="79"/>
      <c r="I8" s="79"/>
      <c r="J8" s="73">
        <f t="shared" ref="J8:J11" si="2">B8</f>
        <v>9918296.5199999996</v>
      </c>
      <c r="K8" s="42">
        <f>C8</f>
        <v>10646654.82</v>
      </c>
      <c r="L8" s="33">
        <f t="shared" si="0"/>
        <v>0.15292870423316182</v>
      </c>
      <c r="M8" s="33">
        <f t="shared" si="1"/>
        <v>0.14720011437232658</v>
      </c>
      <c r="N8" s="45">
        <f t="shared" ref="N8:N15" si="3">K8/J8*100</f>
        <v>107.34358262561805</v>
      </c>
    </row>
    <row r="9" spans="1:14" ht="14.25" customHeight="1" x14ac:dyDescent="0.2">
      <c r="A9" s="44" t="s">
        <v>1</v>
      </c>
      <c r="B9" s="42">
        <v>4133537.73</v>
      </c>
      <c r="C9" s="42">
        <v>5063019.5</v>
      </c>
      <c r="D9" s="33">
        <f>B9/$B$16</f>
        <v>7.5933954701314421E-2</v>
      </c>
      <c r="E9" s="71">
        <f>C9/$C$16</f>
        <v>8.3557949106898385E-2</v>
      </c>
      <c r="F9" s="78"/>
      <c r="G9" s="79"/>
      <c r="H9" s="79"/>
      <c r="I9" s="79"/>
      <c r="J9" s="73">
        <f t="shared" si="2"/>
        <v>4133537.73</v>
      </c>
      <c r="K9" s="42">
        <f t="shared" ref="K9:K10" si="4">C9</f>
        <v>5063019.5</v>
      </c>
      <c r="L9" s="33">
        <f t="shared" si="0"/>
        <v>6.3734389032743408E-2</v>
      </c>
      <c r="M9" s="33">
        <f t="shared" si="1"/>
        <v>7.0001053107244401E-2</v>
      </c>
      <c r="N9" s="45">
        <f t="shared" si="3"/>
        <v>122.48635020926734</v>
      </c>
    </row>
    <row r="10" spans="1:14" ht="14.25" customHeight="1" x14ac:dyDescent="0.2">
      <c r="A10" s="44" t="s">
        <v>2</v>
      </c>
      <c r="B10" s="42">
        <v>8408870.2699999996</v>
      </c>
      <c r="C10" s="41">
        <v>9148045.1500000004</v>
      </c>
      <c r="D10" s="33">
        <f>B10/$B$16</f>
        <v>0.15447270978978325</v>
      </c>
      <c r="E10" s="71">
        <f>C10/$C$16</f>
        <v>0.15097549813333894</v>
      </c>
      <c r="F10" s="78"/>
      <c r="G10" s="79"/>
      <c r="H10" s="79"/>
      <c r="I10" s="79"/>
      <c r="J10" s="73">
        <f t="shared" si="2"/>
        <v>8408870.2699999996</v>
      </c>
      <c r="K10" s="42">
        <f t="shared" si="4"/>
        <v>9148045.1500000004</v>
      </c>
      <c r="L10" s="33">
        <f t="shared" si="0"/>
        <v>0.12965509065621861</v>
      </c>
      <c r="M10" s="33">
        <f t="shared" si="1"/>
        <v>0.12648041240461738</v>
      </c>
      <c r="N10" s="45">
        <f t="shared" si="3"/>
        <v>108.79041840658579</v>
      </c>
    </row>
    <row r="11" spans="1:14" ht="12" x14ac:dyDescent="0.2">
      <c r="A11" s="44" t="s">
        <v>3</v>
      </c>
      <c r="B11" s="65">
        <v>8679222</v>
      </c>
      <c r="C11" s="66">
        <v>9679667.1329999976</v>
      </c>
      <c r="D11" s="67">
        <f>B11/$B$16</f>
        <v>0.1594391277494524</v>
      </c>
      <c r="E11" s="72">
        <f>C11/$C$16</f>
        <v>0.15974916424298402</v>
      </c>
      <c r="F11" s="78"/>
      <c r="G11" s="79"/>
      <c r="H11" s="80"/>
      <c r="I11" s="80"/>
      <c r="J11" s="73">
        <f t="shared" si="2"/>
        <v>8679222</v>
      </c>
      <c r="K11" s="42">
        <f>C11</f>
        <v>9679667.1329999976</v>
      </c>
      <c r="L11" s="33">
        <f t="shared" si="0"/>
        <v>0.13382360282690473</v>
      </c>
      <c r="M11" s="33">
        <f t="shared" si="1"/>
        <v>0.13383059121885291</v>
      </c>
      <c r="N11" s="45">
        <f t="shared" si="3"/>
        <v>111.52689875889794</v>
      </c>
    </row>
    <row r="12" spans="1:14" ht="14.45" customHeight="1" x14ac:dyDescent="0.2">
      <c r="A12" s="63" t="s">
        <v>6</v>
      </c>
      <c r="B12" s="70"/>
      <c r="C12" s="70"/>
      <c r="D12" s="70"/>
      <c r="E12" s="70"/>
      <c r="F12" s="75">
        <v>1476651.3900000001</v>
      </c>
      <c r="G12" s="76">
        <v>2520216.65</v>
      </c>
      <c r="H12" s="77">
        <f>F12/$F$16</f>
        <v>0.14171686912626144</v>
      </c>
      <c r="I12" s="77">
        <f t="shared" ref="I12:I16" si="5">G12/$G$16</f>
        <v>0.2147634428602499</v>
      </c>
      <c r="J12" s="43">
        <f>F12</f>
        <v>1476651.3900000001</v>
      </c>
      <c r="K12" s="42">
        <f>G12</f>
        <v>2520216.65</v>
      </c>
      <c r="L12" s="33">
        <f t="shared" si="0"/>
        <v>2.2768262999743157E-2</v>
      </c>
      <c r="M12" s="33">
        <f t="shared" si="1"/>
        <v>3.4844388720685668E-2</v>
      </c>
      <c r="N12" s="45">
        <f t="shared" si="3"/>
        <v>170.67106475279854</v>
      </c>
    </row>
    <row r="13" spans="1:14" ht="14.25" customHeight="1" x14ac:dyDescent="0.2">
      <c r="A13" s="63" t="s">
        <v>58</v>
      </c>
      <c r="B13" s="70"/>
      <c r="C13" s="70"/>
      <c r="D13" s="70"/>
      <c r="E13" s="70"/>
      <c r="F13" s="64">
        <v>3047158.3738999995</v>
      </c>
      <c r="G13" s="43">
        <v>3253558.4</v>
      </c>
      <c r="H13" s="34">
        <f>F13/$F$16</f>
        <v>0.29244122709353754</v>
      </c>
      <c r="I13" s="34">
        <f t="shared" si="5"/>
        <v>0.27725608571425242</v>
      </c>
      <c r="J13" s="43">
        <f t="shared" ref="J13:J15" si="6">F13</f>
        <v>3047158.3738999995</v>
      </c>
      <c r="K13" s="42">
        <f t="shared" ref="K13:K15" si="7">G13</f>
        <v>3253558.4</v>
      </c>
      <c r="L13" s="33">
        <f t="shared" si="0"/>
        <v>4.6983671114700185E-2</v>
      </c>
      <c r="M13" s="33">
        <f t="shared" si="1"/>
        <v>4.4983534893737055E-2</v>
      </c>
      <c r="N13" s="45">
        <f t="shared" si="3"/>
        <v>106.7735247326785</v>
      </c>
    </row>
    <row r="14" spans="1:14" ht="14.25" customHeight="1" x14ac:dyDescent="0.2">
      <c r="A14" s="63" t="s">
        <v>4</v>
      </c>
      <c r="B14" s="70"/>
      <c r="C14" s="70"/>
      <c r="D14" s="70"/>
      <c r="E14" s="70"/>
      <c r="F14" s="64">
        <v>1376034.85</v>
      </c>
      <c r="G14" s="43">
        <v>1363004.26</v>
      </c>
      <c r="H14" s="34">
        <f>F14/$F$16</f>
        <v>0.13206052022246415</v>
      </c>
      <c r="I14" s="34">
        <f t="shared" si="5"/>
        <v>0.11615012840693169</v>
      </c>
      <c r="J14" s="43">
        <f t="shared" si="6"/>
        <v>1376034.85</v>
      </c>
      <c r="K14" s="42">
        <f t="shared" si="7"/>
        <v>1363004.26</v>
      </c>
      <c r="L14" s="33">
        <f t="shared" si="0"/>
        <v>2.1216871885795689E-2</v>
      </c>
      <c r="M14" s="33">
        <f t="shared" si="1"/>
        <v>1.8844828385444767E-2</v>
      </c>
      <c r="N14" s="45">
        <f t="shared" si="3"/>
        <v>99.053033431529727</v>
      </c>
    </row>
    <row r="15" spans="1:14" ht="14.25" customHeight="1" x14ac:dyDescent="0.2">
      <c r="A15" s="63" t="s">
        <v>5</v>
      </c>
      <c r="B15" s="70"/>
      <c r="C15" s="70"/>
      <c r="D15" s="70"/>
      <c r="E15" s="70"/>
      <c r="F15" s="64">
        <v>4519884.5200000005</v>
      </c>
      <c r="G15" s="43">
        <v>4598070.05</v>
      </c>
      <c r="H15" s="34">
        <f>F15/$F$16</f>
        <v>0.43378138355773671</v>
      </c>
      <c r="I15" s="34">
        <f t="shared" si="5"/>
        <v>0.39183034301856601</v>
      </c>
      <c r="J15" s="43">
        <f t="shared" si="6"/>
        <v>4519884.5200000005</v>
      </c>
      <c r="K15" s="42">
        <f t="shared" si="7"/>
        <v>4598070.05</v>
      </c>
      <c r="L15" s="33">
        <f t="shared" si="0"/>
        <v>6.9691411376267928E-2</v>
      </c>
      <c r="M15" s="33">
        <f t="shared" si="1"/>
        <v>6.3572685382878719E-2</v>
      </c>
      <c r="N15" s="45">
        <f t="shared" si="3"/>
        <v>101.72981255724648</v>
      </c>
    </row>
    <row r="16" spans="1:14" s="16" customFormat="1" ht="18.2" customHeight="1" x14ac:dyDescent="0.25">
      <c r="A16" s="46" t="s">
        <v>53</v>
      </c>
      <c r="B16" s="68">
        <f>SUM(B7:B15)</f>
        <v>54435960.121650934</v>
      </c>
      <c r="C16" s="68">
        <f>SUM(C7:C15)</f>
        <v>60592912.512999997</v>
      </c>
      <c r="D16" s="69">
        <f>B16/B16</f>
        <v>1</v>
      </c>
      <c r="E16" s="69">
        <f>C16/C16</f>
        <v>1</v>
      </c>
      <c r="F16" s="54">
        <f>SUM(F7:F15)</f>
        <v>10419729.133900002</v>
      </c>
      <c r="G16" s="54">
        <f>SUM(G7:G15)</f>
        <v>11734849.359999999</v>
      </c>
      <c r="H16" s="47">
        <f>SUM(H7:H15)</f>
        <v>0.99999999999999978</v>
      </c>
      <c r="I16" s="47">
        <f t="shared" si="5"/>
        <v>1</v>
      </c>
      <c r="J16" s="54">
        <f>SUM(J7:J15)</f>
        <v>64855689.255550936</v>
      </c>
      <c r="K16" s="54">
        <f>SUM(K7:K15)</f>
        <v>72327761.872999996</v>
      </c>
      <c r="L16" s="53">
        <f>J16/J16</f>
        <v>1</v>
      </c>
      <c r="M16" s="53">
        <f t="shared" si="1"/>
        <v>1</v>
      </c>
      <c r="N16" s="48">
        <f>K16/J16*100</f>
        <v>111.52107502551833</v>
      </c>
    </row>
    <row r="17" spans="1:13" x14ac:dyDescent="0.2">
      <c r="A17" s="5" t="s">
        <v>56</v>
      </c>
      <c r="B17" s="32"/>
      <c r="C17" s="32"/>
      <c r="D17" s="32"/>
      <c r="E17" s="32"/>
      <c r="F17" s="32"/>
      <c r="G17" s="32"/>
      <c r="H17" s="31"/>
    </row>
    <row r="18" spans="1:13" ht="12" x14ac:dyDescent="0.2">
      <c r="A18" s="11"/>
      <c r="D18" s="87"/>
    </row>
    <row r="19" spans="1:13" ht="12" x14ac:dyDescent="0.2">
      <c r="A19" s="11"/>
      <c r="C19" s="87"/>
      <c r="G19" s="87"/>
    </row>
    <row r="20" spans="1:13" ht="12" x14ac:dyDescent="0.2">
      <c r="A20" s="61" t="s">
        <v>42</v>
      </c>
      <c r="B20" s="89"/>
      <c r="C20" s="90"/>
      <c r="D20" s="90"/>
      <c r="E20" s="90"/>
      <c r="F20" s="89"/>
      <c r="G20" s="90"/>
      <c r="H20" s="90"/>
      <c r="I20" s="90"/>
      <c r="J20" s="89"/>
      <c r="K20" s="90"/>
      <c r="L20" s="90"/>
      <c r="M20" s="9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3C965740-07F2-469A-9226-F16365057A3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2019-09-25T12:10:31Z</cp:lastPrinted>
  <dcterms:created xsi:type="dcterms:W3CDTF">2018-02-21T07:14:25Z</dcterms:created>
  <dcterms:modified xsi:type="dcterms:W3CDTF">2019-11-22T11:21:45Z</dcterms:modified>
</cp:coreProperties>
</file>