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3256" windowHeight="13176" activeTab="1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52511"/>
</workbook>
</file>

<file path=xl/calcChain.xml><?xml version="1.0" encoding="utf-8"?>
<calcChain xmlns="http://schemas.openxmlformats.org/spreadsheetml/2006/main">
  <c r="I6" i="3" l="1"/>
  <c r="H6" i="3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<sst xmlns="http://schemas.openxmlformats.org/spreadsheetml/2006/main" count="81" uniqueCount="75">
  <si>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</si>
  <si>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</si>
  <si>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</si>
  <si>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</si>
  <si>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</si>
  <si>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</si>
  <si>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</si>
  <si>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</si>
  <si>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</si>
  <si>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</si>
  <si>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</si>
  <si>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</si>
  <si>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</si>
  <si>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</si>
  <si>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</si>
  <si>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</si>
  <si>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</si>
  <si>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</si>
  <si>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</si>
  <si>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</si>
  <si>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</si>
  <si>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</si>
  <si>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</si>
  <si>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</si>
  <si>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</si>
  <si>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</si>
  <si>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</si>
  <si>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</si>
  <si>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</si>
  <si>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</si>
  <si>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</si>
  <si>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</si>
  <si>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</si>
  <si>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</si>
  <si>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</si>
  <si>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</si>
  <si>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</si>
  <si>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</si>
  <si>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</si>
  <si>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</si>
  <si>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</si>
  <si>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</si>
  <si>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</si>
  <si>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</si>
  <si>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</si>
  <si>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</si>
  <si>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</si>
  <si>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</si>
  <si>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</si>
  <si>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</si>
  <si>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</si>
  <si>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</si>
  <si>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</si>
  <si>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</si>
  <si>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</si>
  <si>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</si>
  <si>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</si>
  <si>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</si>
  <si>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</si>
  <si>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</si>
  <si>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</si>
  <si>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</si>
  <si>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>za period od 1. januara do 30. aprila 2021. godine</t>
  </si>
  <si>
    <t>for the period 1 January - 30 April 2021</t>
  </si>
  <si>
    <t>Maj, 2021. godine                                                                                     verzija 01</t>
  </si>
  <si>
    <t>May 2021                                                                                           version 01</t>
  </si>
  <si>
    <t>Tablela 1: Podaci o osiguranju za period od 1. januara do 30. aprila 2021. godine</t>
  </si>
  <si>
    <t>Table 1: Insurance data for the period 1 January - 30 April 2021</t>
  </si>
  <si>
    <t>Tablela 2: Bruto fakturisana premija za period od 1. januara do 30. aprila 2021. godine</t>
  </si>
  <si>
    <t>Table 2: Gross Written Premium for the period 1 January - 30 April 2021</t>
  </si>
  <si>
    <t>Tablela 1: Podaci o osiguranju za period od 1. januara do 30.  aprila 2021. godine</t>
  </si>
  <si>
    <r>
      <t xml:space="preserve">BFP/ </t>
    </r>
    <r>
      <rPr>
        <sz val="9"/>
        <color theme="0"/>
        <rFont val="Arial"/>
        <family val="2"/>
        <charset val="238"/>
      </rPr>
      <t>GWP 
IV 2020</t>
    </r>
  </si>
  <si>
    <r>
      <t xml:space="preserve">BFP/ </t>
    </r>
    <r>
      <rPr>
        <sz val="9"/>
        <color theme="0"/>
        <rFont val="Arial"/>
        <family val="2"/>
        <charset val="238"/>
      </rPr>
      <t>GWP
IV 2021</t>
    </r>
  </si>
  <si>
    <t>Učešće/Share VI 2020</t>
  </si>
  <si>
    <t>Učešće/Share IV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</si>
</sst>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3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7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38" fontId="48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0" fontId="61" fillId="0" borderId="0" xfId="0" applyFont="1"/>
    <xf numFmtId="3" fontId="47" fillId="37" borderId="11" xfId="3" applyNumberFormat="1" applyFont="1" applyFill="1" applyBorder="1" applyAlignment="1">
      <alignment horizontal="center" vertical="center" wrapText="1"/>
    </xf>
    <xf numFmtId="3" fontId="47" fillId="37" borderId="14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38</xdr:row>
      <xdr:rowOff>0</xdr:rowOff>
    </xdr:from>
    <xdr:to>
      <xdr:col>4</xdr:col>
      <xdr:colOff>868681</xdr:colOff>
      <xdr:row>64</xdr:row>
      <xdr:rowOff>117403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334500"/>
          <a:ext cx="6217920" cy="3508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D9" sqref="D9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6</v>
      </c>
    </row>
    <row r="8" spans="1:1" ht="15.75" customHeight="1" x14ac:dyDescent="0.3">
      <c r="A8" s="22"/>
    </row>
    <row r="9" spans="1:1" ht="15.75" customHeight="1" x14ac:dyDescent="0.3">
      <c r="A9" s="21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42</v>
      </c>
    </row>
    <row r="13" spans="1:1" x14ac:dyDescent="0.3">
      <c r="A13" s="18" t="s">
        <v>62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43</v>
      </c>
    </row>
    <row r="17" spans="1:1" x14ac:dyDescent="0.3">
      <c r="A17" s="20" t="s">
        <v>63</v>
      </c>
    </row>
    <row r="22" spans="1:1" x14ac:dyDescent="0.3">
      <c r="A22" s="65" t="s">
        <v>64</v>
      </c>
    </row>
    <row r="23" spans="1:1" x14ac:dyDescent="0.3">
      <c r="A23" s="66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tabSelected="1" zoomScaleNormal="100" workbookViewId="0">
      <selection activeCell="A29" sqref="A29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43" t="s">
        <v>52</v>
      </c>
    </row>
    <row r="5" spans="1:1" s="4" customFormat="1" x14ac:dyDescent="0.25">
      <c r="A5" s="1" t="s">
        <v>66</v>
      </c>
    </row>
    <row r="6" spans="1:1" s="5" customFormat="1" x14ac:dyDescent="0.25">
      <c r="A6" s="63" t="s">
        <v>67</v>
      </c>
    </row>
    <row r="7" spans="1:1" s="4" customFormat="1" x14ac:dyDescent="0.25">
      <c r="A7" s="1" t="s">
        <v>9</v>
      </c>
    </row>
    <row r="8" spans="1:1" s="5" customFormat="1" x14ac:dyDescent="0.25">
      <c r="A8" s="6" t="s">
        <v>8</v>
      </c>
    </row>
    <row r="9" spans="1:1" s="4" customFormat="1" x14ac:dyDescent="0.25">
      <c r="A9" s="64" t="s">
        <v>68</v>
      </c>
    </row>
    <row r="10" spans="1:1" s="97" customFormat="1" x14ac:dyDescent="0.25">
      <c r="A10" s="63" t="s">
        <v>69</v>
      </c>
    </row>
    <row r="59" spans="1:1" x14ac:dyDescent="0.25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zoomScaleNormal="100" workbookViewId="0">
      <selection activeCell="J1" sqref="J1"/>
    </sheetView>
  </sheetViews>
  <sheetFormatPr defaultColWidth="9.109375" defaultRowHeight="10.199999999999999" x14ac:dyDescent="0.3"/>
  <cols>
    <col min="1" max="1" width="5" style="90" customWidth="1"/>
    <col min="2" max="2" width="37.44140625" style="90" customWidth="1"/>
    <col min="3" max="3" width="13.44140625" style="90" bestFit="1" customWidth="1"/>
    <col min="4" max="4" width="22.109375" style="90" customWidth="1"/>
    <col min="5" max="5" width="14.88671875" style="90" bestFit="1" customWidth="1"/>
    <col min="6" max="6" width="7" style="90" bestFit="1" customWidth="1"/>
    <col min="7" max="7" width="10.33203125" style="90" customWidth="1"/>
    <col min="8" max="8" width="10" style="90" bestFit="1" customWidth="1"/>
    <col min="9" max="16384" width="9.109375" style="90"/>
  </cols>
  <sheetData>
    <row r="2" spans="1:11" s="85" customFormat="1" ht="13.8" x14ac:dyDescent="0.3">
      <c r="A2" s="83" t="s">
        <v>70</v>
      </c>
      <c r="B2" s="83"/>
      <c r="C2" s="83"/>
      <c r="D2" s="83"/>
      <c r="E2" s="84"/>
      <c r="F2" s="84"/>
      <c r="G2" s="84"/>
    </row>
    <row r="3" spans="1:11" s="87" customFormat="1" ht="14.4" x14ac:dyDescent="0.3">
      <c r="A3" s="104" t="s">
        <v>67</v>
      </c>
      <c r="B3" s="104"/>
      <c r="C3" s="104"/>
      <c r="D3" s="104"/>
      <c r="E3" s="86"/>
      <c r="F3" s="86"/>
      <c r="G3" s="86"/>
    </row>
    <row r="5" spans="1:11" s="88" customFormat="1" ht="16.5" customHeight="1" x14ac:dyDescent="0.3">
      <c r="A5" s="107" t="s">
        <v>10</v>
      </c>
      <c r="B5" s="107" t="s">
        <v>48</v>
      </c>
      <c r="C5" s="103" t="s">
        <v>49</v>
      </c>
      <c r="D5" s="103"/>
      <c r="E5" s="102" t="s">
        <v>39</v>
      </c>
      <c r="F5" s="102"/>
      <c r="G5" s="102"/>
    </row>
    <row r="6" spans="1:11" s="10" customFormat="1" ht="23.25" customHeight="1" x14ac:dyDescent="0.3">
      <c r="A6" s="107"/>
      <c r="B6" s="107"/>
      <c r="C6" s="101" t="s">
        <v>59</v>
      </c>
      <c r="D6" s="101" t="s">
        <v>61</v>
      </c>
      <c r="E6" s="101" t="s">
        <v>44</v>
      </c>
      <c r="F6" s="100" t="s">
        <v>47</v>
      </c>
      <c r="G6" s="100"/>
    </row>
    <row r="7" spans="1:11" ht="20.399999999999999" x14ac:dyDescent="0.3">
      <c r="A7" s="107"/>
      <c r="B7" s="107"/>
      <c r="C7" s="101"/>
      <c r="D7" s="101"/>
      <c r="E7" s="101"/>
      <c r="F7" s="82" t="s">
        <v>46</v>
      </c>
      <c r="G7" s="82" t="s">
        <v>45</v>
      </c>
      <c r="H7" s="77"/>
      <c r="I7" s="89"/>
      <c r="J7" s="89"/>
      <c r="K7" s="89"/>
    </row>
    <row r="8" spans="1:11" s="11" customFormat="1" ht="20.399999999999999" x14ac:dyDescent="0.3">
      <c r="A8" s="36">
        <v>1</v>
      </c>
      <c r="B8" s="26" t="s">
        <v>11</v>
      </c>
      <c r="C8" s="41">
        <v>9987</v>
      </c>
      <c r="D8" s="41">
        <v>3765106.3499999996</v>
      </c>
      <c r="E8" s="73">
        <v>4442</v>
      </c>
      <c r="F8" s="41">
        <v>3800</v>
      </c>
      <c r="G8" s="41">
        <v>2807120.9599999995</v>
      </c>
      <c r="H8" s="91"/>
      <c r="I8" s="92"/>
      <c r="J8" s="78"/>
      <c r="K8" s="78"/>
    </row>
    <row r="9" spans="1:11" s="11" customFormat="1" ht="20.399999999999999" x14ac:dyDescent="0.3">
      <c r="A9" s="36">
        <v>2</v>
      </c>
      <c r="B9" s="26" t="s">
        <v>12</v>
      </c>
      <c r="C9" s="41">
        <v>8139</v>
      </c>
      <c r="D9" s="41">
        <v>1072073.0200000003</v>
      </c>
      <c r="E9" s="73">
        <v>6289</v>
      </c>
      <c r="F9" s="41">
        <v>4989</v>
      </c>
      <c r="G9" s="41">
        <v>407747.83999999985</v>
      </c>
      <c r="H9" s="91"/>
      <c r="I9" s="78"/>
      <c r="J9" s="78"/>
      <c r="K9" s="78"/>
    </row>
    <row r="10" spans="1:11" s="11" customFormat="1" ht="20.399999999999999" x14ac:dyDescent="0.3">
      <c r="A10" s="36">
        <v>3</v>
      </c>
      <c r="B10" s="26" t="s">
        <v>13</v>
      </c>
      <c r="C10" s="41">
        <v>4613</v>
      </c>
      <c r="D10" s="41">
        <v>1800298.39</v>
      </c>
      <c r="E10" s="73">
        <v>1243</v>
      </c>
      <c r="F10" s="41">
        <v>947</v>
      </c>
      <c r="G10" s="41">
        <v>1134371.3499999999</v>
      </c>
      <c r="H10" s="91"/>
      <c r="I10" s="78"/>
      <c r="J10" s="78"/>
      <c r="K10" s="78"/>
    </row>
    <row r="11" spans="1:11" s="11" customFormat="1" ht="20.399999999999999" x14ac:dyDescent="0.3">
      <c r="A11" s="36">
        <v>4</v>
      </c>
      <c r="B11" s="26" t="s">
        <v>14</v>
      </c>
      <c r="C11" s="41">
        <v>1</v>
      </c>
      <c r="D11" s="41">
        <v>54251.1</v>
      </c>
      <c r="E11" s="73">
        <v>0</v>
      </c>
      <c r="F11" s="41">
        <v>0</v>
      </c>
      <c r="G11" s="41">
        <v>0</v>
      </c>
      <c r="H11" s="91"/>
      <c r="I11" s="78"/>
      <c r="J11" s="78"/>
      <c r="K11" s="78"/>
    </row>
    <row r="12" spans="1:11" s="11" customFormat="1" ht="20.399999999999999" x14ac:dyDescent="0.3">
      <c r="A12" s="36">
        <v>5</v>
      </c>
      <c r="B12" s="26" t="s">
        <v>15</v>
      </c>
      <c r="C12" s="41">
        <v>4</v>
      </c>
      <c r="D12" s="41">
        <v>306706.37</v>
      </c>
      <c r="E12" s="73">
        <v>2</v>
      </c>
      <c r="F12" s="42">
        <v>1</v>
      </c>
      <c r="G12" s="42">
        <v>120106.11</v>
      </c>
      <c r="H12" s="91"/>
      <c r="I12" s="78"/>
      <c r="J12" s="78"/>
      <c r="K12" s="78"/>
    </row>
    <row r="13" spans="1:11" s="11" customFormat="1" ht="20.399999999999999" x14ac:dyDescent="0.3">
      <c r="A13" s="36">
        <v>6</v>
      </c>
      <c r="B13" s="26" t="s">
        <v>16</v>
      </c>
      <c r="C13" s="41">
        <v>11</v>
      </c>
      <c r="D13" s="41">
        <v>200771.1</v>
      </c>
      <c r="E13" s="73">
        <v>2</v>
      </c>
      <c r="F13" s="41">
        <v>1</v>
      </c>
      <c r="G13" s="41">
        <v>0</v>
      </c>
      <c r="H13" s="91"/>
      <c r="I13" s="78"/>
      <c r="J13" s="78"/>
      <c r="K13" s="78"/>
    </row>
    <row r="14" spans="1:11" s="11" customFormat="1" ht="20.399999999999999" x14ac:dyDescent="0.3">
      <c r="A14" s="36">
        <v>7</v>
      </c>
      <c r="B14" s="26" t="s">
        <v>17</v>
      </c>
      <c r="C14" s="41">
        <v>134</v>
      </c>
      <c r="D14" s="41">
        <v>220370.34999999998</v>
      </c>
      <c r="E14" s="73">
        <v>34</v>
      </c>
      <c r="F14" s="41">
        <v>33</v>
      </c>
      <c r="G14" s="41">
        <v>4205.9699999999993</v>
      </c>
      <c r="H14" s="91"/>
      <c r="I14" s="78"/>
      <c r="J14" s="78"/>
      <c r="K14" s="78"/>
    </row>
    <row r="15" spans="1:11" s="11" customFormat="1" ht="20.399999999999999" x14ac:dyDescent="0.3">
      <c r="A15" s="36">
        <v>8</v>
      </c>
      <c r="B15" s="26" t="s">
        <v>18</v>
      </c>
      <c r="C15" s="41">
        <v>4387</v>
      </c>
      <c r="D15" s="41">
        <v>1541782.86</v>
      </c>
      <c r="E15" s="73">
        <v>279</v>
      </c>
      <c r="F15" s="41">
        <v>202</v>
      </c>
      <c r="G15" s="41">
        <v>177663.08000000002</v>
      </c>
      <c r="H15" s="91"/>
      <c r="I15" s="78"/>
      <c r="J15" s="78"/>
      <c r="K15" s="78"/>
    </row>
    <row r="16" spans="1:11" s="11" customFormat="1" ht="20.399999999999999" x14ac:dyDescent="0.3">
      <c r="A16" s="36">
        <v>9</v>
      </c>
      <c r="B16" s="26" t="s">
        <v>19</v>
      </c>
      <c r="C16" s="41">
        <v>5565</v>
      </c>
      <c r="D16" s="41">
        <v>4168660.2</v>
      </c>
      <c r="E16" s="73">
        <v>984</v>
      </c>
      <c r="F16" s="41">
        <v>615</v>
      </c>
      <c r="G16" s="41">
        <v>562889.91999999993</v>
      </c>
      <c r="H16" s="91"/>
      <c r="I16" s="78"/>
      <c r="J16" s="78"/>
      <c r="K16" s="78"/>
    </row>
    <row r="17" spans="1:11" s="11" customFormat="1" ht="30.6" x14ac:dyDescent="0.3">
      <c r="A17" s="36">
        <v>10</v>
      </c>
      <c r="B17" s="26" t="s">
        <v>20</v>
      </c>
      <c r="C17" s="41">
        <v>82713</v>
      </c>
      <c r="D17" s="41">
        <v>10708524.619999956</v>
      </c>
      <c r="E17" s="73">
        <v>5587</v>
      </c>
      <c r="F17" s="41">
        <v>4076</v>
      </c>
      <c r="G17" s="41">
        <v>4572195.9699999988</v>
      </c>
      <c r="H17" s="91"/>
      <c r="I17" s="78"/>
      <c r="J17" s="78"/>
      <c r="K17" s="78"/>
    </row>
    <row r="18" spans="1:11" s="11" customFormat="1" ht="30.6" x14ac:dyDescent="0.3">
      <c r="A18" s="36">
        <v>11</v>
      </c>
      <c r="B18" s="26" t="s">
        <v>58</v>
      </c>
      <c r="C18" s="41">
        <v>6</v>
      </c>
      <c r="D18" s="41">
        <v>587176.84000000008</v>
      </c>
      <c r="E18" s="73">
        <v>0</v>
      </c>
      <c r="F18" s="41">
        <v>0</v>
      </c>
      <c r="G18" s="41">
        <v>0</v>
      </c>
      <c r="H18" s="91"/>
      <c r="I18" s="78"/>
      <c r="J18" s="78"/>
      <c r="K18" s="78"/>
    </row>
    <row r="19" spans="1:11" s="11" customFormat="1" ht="30.6" x14ac:dyDescent="0.3">
      <c r="A19" s="36">
        <v>12</v>
      </c>
      <c r="B19" s="26" t="s">
        <v>21</v>
      </c>
      <c r="C19" s="41">
        <v>314</v>
      </c>
      <c r="D19" s="41">
        <v>29116.940000000006</v>
      </c>
      <c r="E19" s="73">
        <v>6</v>
      </c>
      <c r="F19" s="41">
        <v>3</v>
      </c>
      <c r="G19" s="41">
        <v>1097.76</v>
      </c>
      <c r="H19" s="91"/>
      <c r="I19" s="78"/>
      <c r="J19" s="78"/>
      <c r="K19" s="78"/>
    </row>
    <row r="20" spans="1:11" s="11" customFormat="1" ht="20.399999999999999" x14ac:dyDescent="0.3">
      <c r="A20" s="36">
        <v>13</v>
      </c>
      <c r="B20" s="26" t="s">
        <v>22</v>
      </c>
      <c r="C20" s="41">
        <v>1069</v>
      </c>
      <c r="D20" s="41">
        <v>1118124.95</v>
      </c>
      <c r="E20" s="73">
        <v>1836</v>
      </c>
      <c r="F20" s="41">
        <v>1642</v>
      </c>
      <c r="G20" s="41">
        <v>586268.89</v>
      </c>
      <c r="H20" s="91"/>
      <c r="I20" s="78"/>
      <c r="J20" s="78"/>
      <c r="K20" s="78"/>
    </row>
    <row r="21" spans="1:11" s="11" customFormat="1" ht="20.399999999999999" x14ac:dyDescent="0.3">
      <c r="A21" s="36">
        <v>14</v>
      </c>
      <c r="B21" s="26" t="s">
        <v>23</v>
      </c>
      <c r="C21" s="41">
        <v>206</v>
      </c>
      <c r="D21" s="41">
        <v>123796.9</v>
      </c>
      <c r="E21" s="73">
        <v>52</v>
      </c>
      <c r="F21" s="41">
        <v>45</v>
      </c>
      <c r="G21" s="41">
        <v>93477.81</v>
      </c>
      <c r="H21" s="91"/>
      <c r="I21" s="78"/>
      <c r="J21" s="78"/>
      <c r="K21" s="78"/>
    </row>
    <row r="22" spans="1:11" s="11" customFormat="1" ht="20.399999999999999" x14ac:dyDescent="0.3">
      <c r="A22" s="36">
        <v>15</v>
      </c>
      <c r="B22" s="26" t="s">
        <v>56</v>
      </c>
      <c r="C22" s="41">
        <v>50</v>
      </c>
      <c r="D22" s="41">
        <v>19530.939999999999</v>
      </c>
      <c r="E22" s="73">
        <v>13</v>
      </c>
      <c r="F22" s="41">
        <v>13</v>
      </c>
      <c r="G22" s="41">
        <v>3383.7</v>
      </c>
      <c r="H22" s="91"/>
      <c r="I22" s="78"/>
      <c r="J22" s="78"/>
      <c r="K22" s="78"/>
    </row>
    <row r="23" spans="1:11" s="11" customFormat="1" ht="20.399999999999999" x14ac:dyDescent="0.3">
      <c r="A23" s="36">
        <v>16</v>
      </c>
      <c r="B23" s="26" t="s">
        <v>24</v>
      </c>
      <c r="C23" s="41">
        <v>608</v>
      </c>
      <c r="D23" s="41">
        <v>84713.139999999985</v>
      </c>
      <c r="E23" s="73">
        <v>80</v>
      </c>
      <c r="F23" s="41">
        <v>79</v>
      </c>
      <c r="G23" s="41">
        <v>7683.2400000000052</v>
      </c>
      <c r="H23" s="91"/>
      <c r="I23" s="78"/>
      <c r="J23" s="78"/>
      <c r="K23" s="78"/>
    </row>
    <row r="24" spans="1:11" s="11" customFormat="1" ht="20.399999999999999" x14ac:dyDescent="0.3">
      <c r="A24" s="36">
        <v>17</v>
      </c>
      <c r="B24" s="26" t="s">
        <v>25</v>
      </c>
      <c r="C24" s="41">
        <v>522</v>
      </c>
      <c r="D24" s="41">
        <v>2280.9700000000003</v>
      </c>
      <c r="E24" s="73">
        <v>1</v>
      </c>
      <c r="F24" s="41">
        <v>0</v>
      </c>
      <c r="G24" s="41">
        <v>0</v>
      </c>
      <c r="H24" s="91"/>
      <c r="I24" s="78"/>
      <c r="J24" s="78"/>
      <c r="K24" s="78"/>
    </row>
    <row r="25" spans="1:11" s="11" customFormat="1" ht="20.399999999999999" x14ac:dyDescent="0.3">
      <c r="A25" s="36">
        <v>18</v>
      </c>
      <c r="B25" s="26" t="s">
        <v>26</v>
      </c>
      <c r="C25" s="41">
        <v>13506</v>
      </c>
      <c r="D25" s="41">
        <v>197321.71000000002</v>
      </c>
      <c r="E25" s="73">
        <v>1142</v>
      </c>
      <c r="F25" s="41">
        <v>832</v>
      </c>
      <c r="G25" s="41">
        <v>86838.680000000008</v>
      </c>
      <c r="H25" s="91"/>
      <c r="I25" s="78"/>
      <c r="J25" s="78"/>
      <c r="K25" s="78"/>
    </row>
    <row r="26" spans="1:11" s="11" customFormat="1" ht="20.399999999999999" x14ac:dyDescent="0.3">
      <c r="A26" s="36">
        <v>19</v>
      </c>
      <c r="B26" s="26" t="s">
        <v>27</v>
      </c>
      <c r="C26" s="41">
        <v>8118</v>
      </c>
      <c r="D26" s="41">
        <v>30414.780000000479</v>
      </c>
      <c r="E26" s="73">
        <v>7</v>
      </c>
      <c r="F26" s="41">
        <v>6</v>
      </c>
      <c r="G26" s="41">
        <v>125</v>
      </c>
      <c r="H26" s="91"/>
      <c r="I26" s="78"/>
      <c r="J26" s="78"/>
      <c r="K26" s="78"/>
    </row>
    <row r="27" spans="1:11" s="11" customFormat="1" ht="20.399999999999999" x14ac:dyDescent="0.3">
      <c r="A27" s="36">
        <v>20</v>
      </c>
      <c r="B27" s="26" t="s">
        <v>57</v>
      </c>
      <c r="C27" s="41">
        <v>56538</v>
      </c>
      <c r="D27" s="41">
        <v>5302943.17</v>
      </c>
      <c r="E27" s="73">
        <v>988</v>
      </c>
      <c r="F27" s="41">
        <v>787</v>
      </c>
      <c r="G27" s="41">
        <v>2795125.3200000003</v>
      </c>
      <c r="H27" s="91"/>
      <c r="I27" s="78"/>
      <c r="J27" s="78"/>
      <c r="K27" s="78"/>
    </row>
    <row r="28" spans="1:11" s="11" customFormat="1" ht="20.399999999999999" x14ac:dyDescent="0.3">
      <c r="A28" s="36">
        <v>21</v>
      </c>
      <c r="B28" s="26" t="s">
        <v>28</v>
      </c>
      <c r="C28" s="41">
        <v>40</v>
      </c>
      <c r="D28" s="41">
        <v>7922.9</v>
      </c>
      <c r="E28" s="73">
        <v>16</v>
      </c>
      <c r="F28" s="41">
        <v>10</v>
      </c>
      <c r="G28" s="41">
        <v>6844.8600000000006</v>
      </c>
      <c r="H28" s="91"/>
      <c r="I28" s="78"/>
      <c r="J28" s="78"/>
      <c r="K28" s="78"/>
    </row>
    <row r="29" spans="1:11" s="11" customFormat="1" ht="20.399999999999999" x14ac:dyDescent="0.3">
      <c r="A29" s="36">
        <v>22</v>
      </c>
      <c r="B29" s="26" t="s">
        <v>29</v>
      </c>
      <c r="C29" s="41">
        <v>34963</v>
      </c>
      <c r="D29" s="41">
        <v>474838.06</v>
      </c>
      <c r="E29" s="73">
        <v>378</v>
      </c>
      <c r="F29" s="41">
        <v>200</v>
      </c>
      <c r="G29" s="41">
        <v>141840.87</v>
      </c>
      <c r="H29" s="91"/>
      <c r="I29" s="78"/>
      <c r="J29" s="78"/>
      <c r="K29" s="78"/>
    </row>
    <row r="30" spans="1:11" s="11" customFormat="1" ht="20.399999999999999" x14ac:dyDescent="0.3">
      <c r="A30" s="36">
        <v>23</v>
      </c>
      <c r="B30" s="26" t="s">
        <v>30</v>
      </c>
      <c r="C30" s="41">
        <v>4</v>
      </c>
      <c r="D30" s="41">
        <v>1100</v>
      </c>
      <c r="E30" s="73">
        <v>0</v>
      </c>
      <c r="F30" s="41">
        <v>0</v>
      </c>
      <c r="G30" s="41">
        <v>0</v>
      </c>
      <c r="H30" s="91"/>
      <c r="I30" s="78"/>
      <c r="J30" s="78"/>
      <c r="K30" s="78"/>
    </row>
    <row r="31" spans="1:11" s="11" customFormat="1" ht="20.399999999999999" x14ac:dyDescent="0.3">
      <c r="A31" s="37"/>
      <c r="B31" s="27" t="s">
        <v>31</v>
      </c>
      <c r="C31" s="71">
        <f>SUM(C8:C26)</f>
        <v>139953</v>
      </c>
      <c r="D31" s="71">
        <f t="shared" ref="D31:G31" si="0">SUM(D8:D26)</f>
        <v>26031021.529999956</v>
      </c>
      <c r="E31" s="71">
        <f>SUM(E8:E26)</f>
        <v>21999</v>
      </c>
      <c r="F31" s="71">
        <f t="shared" si="0"/>
        <v>17284</v>
      </c>
      <c r="G31" s="71">
        <f t="shared" si="0"/>
        <v>10565176.279999999</v>
      </c>
      <c r="H31" s="91"/>
      <c r="I31" s="78"/>
      <c r="J31" s="78"/>
      <c r="K31" s="78"/>
    </row>
    <row r="32" spans="1:11" s="11" customFormat="1" ht="20.399999999999999" x14ac:dyDescent="0.3">
      <c r="A32" s="37"/>
      <c r="B32" s="27" t="s">
        <v>32</v>
      </c>
      <c r="C32" s="71">
        <f>SUM(C27:C30)</f>
        <v>91545</v>
      </c>
      <c r="D32" s="71">
        <f>SUM(D27:D30)</f>
        <v>5786804.1299999999</v>
      </c>
      <c r="E32" s="71">
        <f t="shared" ref="E32:F32" si="1">SUM(E27:E30)</f>
        <v>1382</v>
      </c>
      <c r="F32" s="71">
        <f t="shared" si="1"/>
        <v>997</v>
      </c>
      <c r="G32" s="71">
        <f>SUM(G27:G30)</f>
        <v>2943811.0500000003</v>
      </c>
      <c r="H32" s="91"/>
      <c r="I32" s="78"/>
      <c r="J32" s="78"/>
      <c r="K32" s="78"/>
    </row>
    <row r="33" spans="1:11" s="11" customFormat="1" ht="20.25" customHeight="1" x14ac:dyDescent="0.3">
      <c r="A33" s="37"/>
      <c r="B33" s="38" t="s">
        <v>33</v>
      </c>
      <c r="C33" s="72">
        <f>C31+C32</f>
        <v>231498</v>
      </c>
      <c r="D33" s="72">
        <f t="shared" ref="D33:G33" si="2">D31+D32</f>
        <v>31817825.659999955</v>
      </c>
      <c r="E33" s="72">
        <f t="shared" si="2"/>
        <v>23381</v>
      </c>
      <c r="F33" s="72">
        <f t="shared" si="2"/>
        <v>18281</v>
      </c>
      <c r="G33" s="72">
        <f t="shared" si="2"/>
        <v>13508987.33</v>
      </c>
      <c r="H33" s="91"/>
      <c r="I33" s="78"/>
      <c r="J33" s="78"/>
      <c r="K33" s="78"/>
    </row>
    <row r="34" spans="1:11" ht="17.25" customHeight="1" x14ac:dyDescent="0.3">
      <c r="A34" s="90" t="s">
        <v>54</v>
      </c>
      <c r="D34" s="93"/>
      <c r="H34" s="91"/>
      <c r="I34" s="89"/>
      <c r="J34" s="89"/>
      <c r="K34" s="89"/>
    </row>
    <row r="35" spans="1:11" x14ac:dyDescent="0.3">
      <c r="H35" s="89"/>
      <c r="I35" s="89"/>
      <c r="J35" s="89"/>
      <c r="K35" s="89"/>
    </row>
    <row r="36" spans="1:11" ht="13.8" x14ac:dyDescent="0.3">
      <c r="A36" s="109" t="s">
        <v>9</v>
      </c>
      <c r="B36" s="109"/>
      <c r="C36" s="109"/>
      <c r="H36" s="89"/>
      <c r="I36" s="89"/>
      <c r="J36" s="89"/>
      <c r="K36" s="89"/>
    </row>
    <row r="37" spans="1:11" ht="14.4" x14ac:dyDescent="0.3">
      <c r="A37" s="108" t="s">
        <v>8</v>
      </c>
      <c r="B37" s="108"/>
      <c r="C37" s="108"/>
      <c r="H37" s="89"/>
      <c r="I37" s="89"/>
      <c r="J37" s="89"/>
      <c r="K37" s="89"/>
    </row>
    <row r="38" spans="1:11" x14ac:dyDescent="0.3">
      <c r="H38" s="89"/>
      <c r="I38" s="89"/>
      <c r="J38" s="89"/>
      <c r="K38" s="89"/>
    </row>
    <row r="60" spans="2:4" x14ac:dyDescent="0.3">
      <c r="B60" s="106"/>
      <c r="C60" s="106"/>
      <c r="D60" s="106"/>
    </row>
    <row r="61" spans="2:4" x14ac:dyDescent="0.3">
      <c r="B61" s="94"/>
      <c r="C61" s="94"/>
      <c r="D61" s="94"/>
    </row>
    <row r="62" spans="2:4" x14ac:dyDescent="0.3">
      <c r="B62" s="94"/>
      <c r="C62" s="94"/>
      <c r="D62" s="94"/>
    </row>
    <row r="66" spans="1:2" ht="15.75" customHeight="1" x14ac:dyDescent="0.3">
      <c r="A66" s="90" t="s">
        <v>54</v>
      </c>
    </row>
    <row r="69" spans="1:2" s="95" customFormat="1" ht="13.2" x14ac:dyDescent="0.3">
      <c r="A69" s="105" t="s">
        <v>41</v>
      </c>
      <c r="B69" s="105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zoomScale="90" zoomScaleNormal="90" zoomScaleSheetLayoutView="100" workbookViewId="0">
      <selection activeCell="F30" sqref="F30"/>
    </sheetView>
  </sheetViews>
  <sheetFormatPr defaultColWidth="9.109375" defaultRowHeight="10.199999999999999" x14ac:dyDescent="0.2"/>
  <cols>
    <col min="1" max="1" width="33" style="2" bestFit="1" customWidth="1"/>
    <col min="2" max="2" width="14" style="2" customWidth="1"/>
    <col min="3" max="3" width="11.33203125" style="2" customWidth="1"/>
    <col min="4" max="4" width="12.6640625" style="2" customWidth="1"/>
    <col min="5" max="5" width="12.44140625" style="2" customWidth="1"/>
    <col min="6" max="6" width="12.33203125" style="2" bestFit="1" customWidth="1"/>
    <col min="7" max="7" width="11.6640625" style="2" customWidth="1"/>
    <col min="8" max="8" width="12" style="2" bestFit="1" customWidth="1"/>
    <col min="9" max="9" width="11.6640625" style="2" customWidth="1"/>
    <col min="10" max="10" width="11.109375" style="2" customWidth="1"/>
    <col min="11" max="11" width="11.44140625" style="2" customWidth="1"/>
    <col min="12" max="12" width="11.88671875" style="2" bestFit="1" customWidth="1"/>
    <col min="13" max="13" width="11.44140625" style="2" bestFit="1" customWidth="1"/>
    <col min="14" max="14" width="7.6640625" style="2" customWidth="1"/>
    <col min="15" max="15" width="10" style="2" bestFit="1" customWidth="1"/>
    <col min="16" max="16384" width="9.109375" style="2"/>
  </cols>
  <sheetData>
    <row r="2" spans="1:16" s="13" customFormat="1" ht="15" customHeight="1" x14ac:dyDescent="0.25">
      <c r="A2" s="111" t="s">
        <v>68</v>
      </c>
      <c r="B2" s="111"/>
      <c r="C2" s="111"/>
      <c r="D2" s="111"/>
      <c r="E2" s="111"/>
      <c r="F2" s="111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12" t="s">
        <v>69</v>
      </c>
      <c r="B3" s="112"/>
      <c r="C3" s="112"/>
      <c r="D3" s="112"/>
      <c r="E3" s="11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0"/>
      <c r="N4" s="110"/>
    </row>
    <row r="5" spans="1:16" s="9" customFormat="1" ht="13.2" x14ac:dyDescent="0.25">
      <c r="A5" s="114" t="s">
        <v>38</v>
      </c>
      <c r="B5" s="113" t="s">
        <v>34</v>
      </c>
      <c r="C5" s="113"/>
      <c r="D5" s="113"/>
      <c r="E5" s="113"/>
      <c r="F5" s="113" t="s">
        <v>35</v>
      </c>
      <c r="G5" s="113"/>
      <c r="H5" s="113"/>
      <c r="I5" s="113"/>
      <c r="J5" s="113" t="s">
        <v>36</v>
      </c>
      <c r="K5" s="113"/>
      <c r="L5" s="113"/>
      <c r="M5" s="113"/>
      <c r="N5" s="113"/>
    </row>
    <row r="6" spans="1:16" s="8" customFormat="1" ht="24" x14ac:dyDescent="0.2">
      <c r="A6" s="114"/>
      <c r="B6" s="96" t="s">
        <v>71</v>
      </c>
      <c r="C6" s="96" t="s">
        <v>72</v>
      </c>
      <c r="D6" s="98" t="s">
        <v>73</v>
      </c>
      <c r="E6" s="98" t="s">
        <v>74</v>
      </c>
      <c r="F6" s="56" t="str">
        <f>B6</f>
        <v>BFP/ GWP 
IV 2020</v>
      </c>
      <c r="G6" s="56" t="str">
        <f>C6</f>
        <v>BFP/ GWP
IV 2021</v>
      </c>
      <c r="H6" s="99" t="str">
        <f>D6</f>
        <v>Učešće/Share VI 2020</v>
      </c>
      <c r="I6" s="99" t="str">
        <f>E6</f>
        <v>Učešće/Share IV 2021</v>
      </c>
      <c r="J6" s="96" t="str">
        <f>B6</f>
        <v>BFP/ GWP 
IV 2020</v>
      </c>
      <c r="K6" s="96" t="str">
        <f>C6</f>
        <v>BFP/ GWP
IV 2021</v>
      </c>
      <c r="L6" s="98" t="str">
        <f>D6</f>
        <v>Učešće/Share VI 2020</v>
      </c>
      <c r="M6" s="98" t="str">
        <f>E6</f>
        <v>Učešće/Share IV 2021</v>
      </c>
      <c r="N6" s="96" t="s">
        <v>37</v>
      </c>
      <c r="O6" s="79"/>
    </row>
    <row r="7" spans="1:16" ht="14.25" customHeight="1" x14ac:dyDescent="0.2">
      <c r="A7" s="31" t="s">
        <v>0</v>
      </c>
      <c r="B7" s="29">
        <v>11271525.348899012</v>
      </c>
      <c r="C7" s="68">
        <v>11626425.27</v>
      </c>
      <c r="D7" s="24">
        <f>B7/$B$16</f>
        <v>0.4512435276993414</v>
      </c>
      <c r="E7" s="53">
        <f>C7/$C$16</f>
        <v>0.4466373037493323</v>
      </c>
      <c r="F7" s="60"/>
      <c r="G7" s="61"/>
      <c r="H7" s="61"/>
      <c r="I7" s="61"/>
      <c r="J7" s="55">
        <f>B7</f>
        <v>11271525.348899012</v>
      </c>
      <c r="K7" s="29">
        <f>C7</f>
        <v>11626425.27</v>
      </c>
      <c r="L7" s="24">
        <f t="shared" ref="L7:L15" si="0">J7/$J$16</f>
        <v>0.36316546459508703</v>
      </c>
      <c r="M7" s="24">
        <f t="shared" ref="M7:M16" si="1">K7/$K$16</f>
        <v>0.36540602724516957</v>
      </c>
      <c r="N7" s="32">
        <f>K7/J7*100</f>
        <v>103.14864146701896</v>
      </c>
      <c r="O7" s="80"/>
    </row>
    <row r="8" spans="1:16" ht="14.25" customHeight="1" x14ac:dyDescent="0.2">
      <c r="A8" s="31" t="s">
        <v>51</v>
      </c>
      <c r="B8" s="29">
        <v>4169530.1799999997</v>
      </c>
      <c r="C8" s="28">
        <v>4318694.0699999994</v>
      </c>
      <c r="D8" s="24">
        <f>B8/$B$16</f>
        <v>0.16692270558180039</v>
      </c>
      <c r="E8" s="53">
        <f>C8/$C$16</f>
        <v>0.16590567008762358</v>
      </c>
      <c r="F8" s="60"/>
      <c r="G8" s="61"/>
      <c r="H8" s="61"/>
      <c r="I8" s="61"/>
      <c r="J8" s="55">
        <f t="shared" ref="J8:J11" si="2">B8</f>
        <v>4169530.1799999997</v>
      </c>
      <c r="K8" s="29">
        <f>C8</f>
        <v>4318694.0699999994</v>
      </c>
      <c r="L8" s="24">
        <f t="shared" si="0"/>
        <v>0.13434112226086992</v>
      </c>
      <c r="M8" s="24">
        <f t="shared" si="1"/>
        <v>0.13573190437803176</v>
      </c>
      <c r="N8" s="32">
        <f t="shared" ref="N8:N15" si="3">K8/J8*100</f>
        <v>103.57747476479472</v>
      </c>
      <c r="O8" s="80"/>
    </row>
    <row r="9" spans="1:16" ht="14.25" customHeight="1" x14ac:dyDescent="0.2">
      <c r="A9" s="31" t="s">
        <v>60</v>
      </c>
      <c r="B9" s="29">
        <v>2127711.38</v>
      </c>
      <c r="C9" s="29">
        <v>2171718.9899999597</v>
      </c>
      <c r="D9" s="24">
        <f>B9/$B$16</f>
        <v>8.5180661828615487E-2</v>
      </c>
      <c r="E9" s="53">
        <f>C9/$C$16</f>
        <v>8.3428112396477405E-2</v>
      </c>
      <c r="F9" s="60"/>
      <c r="G9" s="61"/>
      <c r="H9" s="61"/>
      <c r="I9" s="61"/>
      <c r="J9" s="55">
        <f t="shared" si="2"/>
        <v>2127711.38</v>
      </c>
      <c r="K9" s="29">
        <f t="shared" ref="K9:K10" si="4">C9</f>
        <v>2171718.9899999597</v>
      </c>
      <c r="L9" s="24">
        <f t="shared" si="0"/>
        <v>6.8554278850770728E-2</v>
      </c>
      <c r="M9" s="24">
        <f t="shared" si="1"/>
        <v>6.8254789412909328E-2</v>
      </c>
      <c r="N9" s="32">
        <f t="shared" si="3"/>
        <v>102.06830730961076</v>
      </c>
      <c r="O9" s="80"/>
    </row>
    <row r="10" spans="1:16" ht="14.25" customHeight="1" x14ac:dyDescent="0.2">
      <c r="A10" s="31" t="s">
        <v>1</v>
      </c>
      <c r="B10" s="29">
        <v>4137440.59</v>
      </c>
      <c r="C10" s="28">
        <v>4155302.0299999947</v>
      </c>
      <c r="D10" s="24">
        <f>B10/$B$16</f>
        <v>0.16563803298019553</v>
      </c>
      <c r="E10" s="53">
        <f>C10/$C$16</f>
        <v>0.15962884995547086</v>
      </c>
      <c r="F10" s="60"/>
      <c r="G10" s="61"/>
      <c r="H10" s="61"/>
      <c r="I10" s="61"/>
      <c r="J10" s="55">
        <f t="shared" si="2"/>
        <v>4137440.59</v>
      </c>
      <c r="K10" s="29">
        <f t="shared" si="4"/>
        <v>4155302.0299999947</v>
      </c>
      <c r="L10" s="24">
        <f t="shared" si="0"/>
        <v>0.13330720444581978</v>
      </c>
      <c r="M10" s="24">
        <f t="shared" si="1"/>
        <v>0.13059666849654869</v>
      </c>
      <c r="N10" s="32">
        <f t="shared" si="3"/>
        <v>100.43170263382548</v>
      </c>
      <c r="O10" s="80"/>
    </row>
    <row r="11" spans="1:16" ht="15.6" customHeight="1" x14ac:dyDescent="0.2">
      <c r="A11" s="31" t="s">
        <v>2</v>
      </c>
      <c r="B11" s="47">
        <v>3272600.3000000007</v>
      </c>
      <c r="C11" s="48">
        <v>3758881.17</v>
      </c>
      <c r="D11" s="49">
        <f>B11/$B$16</f>
        <v>0.13101507191004716</v>
      </c>
      <c r="E11" s="54">
        <f>C11/$C$16</f>
        <v>0.14440006381109571</v>
      </c>
      <c r="F11" s="60"/>
      <c r="G11" s="61"/>
      <c r="H11" s="62"/>
      <c r="I11" s="62"/>
      <c r="J11" s="55">
        <f t="shared" si="2"/>
        <v>3272600.3000000007</v>
      </c>
      <c r="K11" s="29">
        <f>C11</f>
        <v>3758881.17</v>
      </c>
      <c r="L11" s="24">
        <f t="shared" si="0"/>
        <v>0.10544228678859441</v>
      </c>
      <c r="M11" s="24">
        <f t="shared" si="1"/>
        <v>0.11813758772100851</v>
      </c>
      <c r="N11" s="32">
        <f t="shared" si="3"/>
        <v>114.85915863296839</v>
      </c>
      <c r="O11" s="80"/>
    </row>
    <row r="12" spans="1:16" ht="14.4" customHeight="1" x14ac:dyDescent="0.2">
      <c r="A12" s="45" t="s">
        <v>5</v>
      </c>
      <c r="B12" s="52"/>
      <c r="C12" s="52"/>
      <c r="D12" s="52"/>
      <c r="E12" s="52"/>
      <c r="F12" s="57">
        <v>1396197.4300000009</v>
      </c>
      <c r="G12" s="58">
        <v>1506510.1099999999</v>
      </c>
      <c r="H12" s="59">
        <f>F12/$F$16</f>
        <v>0.23046868013027594</v>
      </c>
      <c r="I12" s="59">
        <f>G12/$G$16</f>
        <v>0.26033542455496933</v>
      </c>
      <c r="J12" s="30">
        <f t="shared" ref="J12:K15" si="5">F12</f>
        <v>1396197.4300000009</v>
      </c>
      <c r="K12" s="29">
        <f t="shared" si="5"/>
        <v>1506510.1099999999</v>
      </c>
      <c r="L12" s="24">
        <f t="shared" si="0"/>
        <v>4.4985099410874752E-2</v>
      </c>
      <c r="M12" s="24">
        <f t="shared" si="1"/>
        <v>4.7347990591761951E-2</v>
      </c>
      <c r="N12" s="32">
        <f t="shared" si="3"/>
        <v>107.90093704727697</v>
      </c>
      <c r="O12" s="80"/>
    </row>
    <row r="13" spans="1:16" ht="14.25" customHeight="1" x14ac:dyDescent="0.2">
      <c r="A13" s="45" t="s">
        <v>55</v>
      </c>
      <c r="B13" s="52"/>
      <c r="C13" s="52"/>
      <c r="D13" s="52"/>
      <c r="E13" s="52"/>
      <c r="F13" s="46">
        <v>2137919.3109954488</v>
      </c>
      <c r="G13" s="58">
        <v>1887531.09</v>
      </c>
      <c r="H13" s="25">
        <f>F13/$F$16</f>
        <v>0.35290384528937985</v>
      </c>
      <c r="I13" s="25">
        <f>G13/$G$16</f>
        <v>0.3261784998415006</v>
      </c>
      <c r="J13" s="30">
        <f t="shared" si="5"/>
        <v>2137919.3109954488</v>
      </c>
      <c r="K13" s="29">
        <f t="shared" si="5"/>
        <v>1887531.09</v>
      </c>
      <c r="L13" s="24">
        <f t="shared" si="0"/>
        <v>6.8883175596132606E-2</v>
      </c>
      <c r="M13" s="24">
        <f t="shared" si="1"/>
        <v>5.9323069721037708E-2</v>
      </c>
      <c r="N13" s="32">
        <f t="shared" si="3"/>
        <v>88.288228666643917</v>
      </c>
      <c r="O13" s="80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593168.74</v>
      </c>
      <c r="G14" s="30">
        <v>573667.16999999993</v>
      </c>
      <c r="H14" s="25">
        <f>F14/$F$16</f>
        <v>9.7913671566018226E-2</v>
      </c>
      <c r="I14" s="25">
        <f>G14/$G$16</f>
        <v>9.9133676743263108E-2</v>
      </c>
      <c r="J14" s="30">
        <f t="shared" si="5"/>
        <v>593168.74</v>
      </c>
      <c r="K14" s="29">
        <f t="shared" si="5"/>
        <v>573667.16999999993</v>
      </c>
      <c r="L14" s="24">
        <f t="shared" si="0"/>
        <v>1.9111734603553383E-2</v>
      </c>
      <c r="M14" s="24">
        <f t="shared" si="1"/>
        <v>1.8029741445255022E-2</v>
      </c>
      <c r="N14" s="76">
        <f t="shared" si="3"/>
        <v>96.712306518377872</v>
      </c>
      <c r="O14" s="80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1930793.340000005</v>
      </c>
      <c r="G15" s="30">
        <v>1819095.76</v>
      </c>
      <c r="H15" s="25">
        <f>F15/$F$16</f>
        <v>0.31871380301432584</v>
      </c>
      <c r="I15" s="25">
        <f>G15/$G$16</f>
        <v>0.31435239886026695</v>
      </c>
      <c r="J15" s="30">
        <f t="shared" si="5"/>
        <v>1930793.340000005</v>
      </c>
      <c r="K15" s="29">
        <f t="shared" si="5"/>
        <v>1819095.76</v>
      </c>
      <c r="L15" s="24">
        <f t="shared" si="0"/>
        <v>6.2209633448297538E-2</v>
      </c>
      <c r="M15" s="24">
        <f t="shared" si="1"/>
        <v>5.7172220988277379E-2</v>
      </c>
      <c r="N15" s="32">
        <f t="shared" si="3"/>
        <v>94.214938611710537</v>
      </c>
      <c r="O15" s="80"/>
    </row>
    <row r="16" spans="1:16" s="12" customFormat="1" ht="18.149999999999999" customHeight="1" x14ac:dyDescent="0.2">
      <c r="A16" s="33" t="s">
        <v>50</v>
      </c>
      <c r="B16" s="50">
        <f>SUM(B7:B15)</f>
        <v>24978807.798899014</v>
      </c>
      <c r="C16" s="50">
        <f>SUM(C7:C15)</f>
        <v>26031021.529999956</v>
      </c>
      <c r="D16" s="51">
        <f>B16/B16</f>
        <v>1</v>
      </c>
      <c r="E16" s="51">
        <f>C16/C16</f>
        <v>1</v>
      </c>
      <c r="F16" s="40">
        <f>SUM(F7:F15)</f>
        <v>6058078.8209954556</v>
      </c>
      <c r="G16" s="40">
        <f>SUM(G7:G15)</f>
        <v>5786804.1299999999</v>
      </c>
      <c r="H16" s="34">
        <f>SUM(H7:H15)</f>
        <v>0.99999999999999989</v>
      </c>
      <c r="I16" s="34">
        <f t="shared" ref="I16" si="6">G16/$G$16</f>
        <v>1</v>
      </c>
      <c r="J16" s="40">
        <f>SUM(J7:J15)</f>
        <v>31036886.619894464</v>
      </c>
      <c r="K16" s="40">
        <f>SUM(K7:K15)</f>
        <v>31817825.659999955</v>
      </c>
      <c r="L16" s="39">
        <f>J16/J16</f>
        <v>1</v>
      </c>
      <c r="M16" s="39">
        <f t="shared" si="1"/>
        <v>1</v>
      </c>
      <c r="N16" s="35">
        <f>K16/J16*100</f>
        <v>102.51616423280328</v>
      </c>
      <c r="O16" s="80"/>
      <c r="P16" s="2"/>
    </row>
    <row r="17" spans="1:15" ht="24.75" customHeight="1" x14ac:dyDescent="0.2">
      <c r="A17" s="2" t="s">
        <v>53</v>
      </c>
      <c r="B17" s="23"/>
      <c r="C17" s="74"/>
      <c r="D17" s="81"/>
      <c r="E17" s="74"/>
      <c r="F17" s="74"/>
      <c r="G17" s="74"/>
      <c r="H17" s="81"/>
      <c r="I17" s="75"/>
      <c r="J17" s="75"/>
      <c r="K17" s="74"/>
      <c r="L17" s="81"/>
      <c r="O17" s="79"/>
    </row>
    <row r="18" spans="1:15" ht="11.4" x14ac:dyDescent="0.2">
      <c r="A18" s="8"/>
      <c r="D18" s="67"/>
      <c r="O18" s="79"/>
    </row>
    <row r="19" spans="1:15" ht="11.4" x14ac:dyDescent="0.2">
      <c r="A19" s="8"/>
      <c r="C19" s="67"/>
      <c r="G19" s="67"/>
    </row>
    <row r="20" spans="1:15" ht="11.4" x14ac:dyDescent="0.2">
      <c r="A20" s="44" t="s">
        <v>40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2020-01-23T12:37:07Z</cp:lastPrinted>
  <dcterms:created xsi:type="dcterms:W3CDTF">2018-02-21T07:14:25Z</dcterms:created>
  <dcterms:modified xsi:type="dcterms:W3CDTF">2021-05-27T12:06:26Z</dcterms:modified>
</cp:coreProperties>
</file>