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an.damjanovic\Desktop\IZVJEŠTAJI\Mjesečni\2024\2024 01\"/>
    </mc:Choice>
  </mc:AlternateContent>
  <xr:revisionPtr revIDLastSave="0" documentId="13_ncr:1_{CC64F460-1E16-4BD4-A554-A2265C04DAB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3" l="1"/>
  <c r="H6" i="3" l="1"/>
  <c r="I6" i="3" l="1"/>
  <c r="M6" i="3"/>
  <c r="L6" i="3"/>
  <c r="K6" i="3"/>
  <c r="J6" i="3"/>
  <c r="G6" i="3"/>
  <c r="F6" i="3"/>
  <c r="F16" i="3" l="1"/>
  <c r="G16" i="3" l="1"/>
  <c r="K7" i="3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N7" i="3" s="1"/>
  <c r="C16" i="3"/>
  <c r="B16" i="3"/>
  <c r="K16" i="3" l="1"/>
  <c r="N15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N16" i="3" l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L16" i="3"/>
  <c r="M16" i="3"/>
</calcChain>
</file>

<file path=xl/sharedStrings.xml><?xml version="1.0" encoding="utf-8"?>
<sst xmlns="http://schemas.openxmlformats.org/spreadsheetml/2006/main" count="81" uniqueCount="78">
  <si>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</si>
  <si>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</si>
  <si>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</si>
  <si>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</si>
  <si>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</si>
  <si>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</si>
  <si>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</si>
  <si>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</si>
  <si>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</si>
  <si>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</si>
  <si>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</si>
  <si>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</si>
  <si>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</si>
  <si>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</si>
  <si>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</si>
  <si>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</si>
  <si>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</si>
  <si>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</si>
  <si>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</si>
  <si>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</si>
  <si>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</si>
  <si>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</si>
  <si>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</si>
  <si>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</si>
  <si>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</si>
  <si>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</si>
  <si>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</si>
  <si>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</si>
  <si>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</si>
  <si>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</si>
  <si>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</si>
  <si>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</si>
  <si>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</si>
  <si>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</si>
  <si>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</si>
  <si>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</si>
  <si>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</si>
  <si>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</si>
  <si>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</si>
  <si>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</si>
  <si>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</si>
  <si>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</si>
  <si>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</si>
  <si>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</si>
  <si>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</si>
  <si>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</si>
  <si>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</si>
  <si>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</si>
  <si>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</si>
  <si>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</si>
  <si>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</si>
  <si>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</si>
  <si>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</si>
  <si>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</si>
  <si>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</si>
  <si>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</si>
  <si>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</si>
  <si>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</si>
  <si>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</si>
  <si>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</si>
  <si>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</si>
  <si>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t xml:space="preserve">Indeks/
 Index </t>
  </si>
  <si>
    <t>Učešće/Share I 2023</t>
  </si>
  <si>
    <t>za period od 1. januara do 31. januara 2024. godine</t>
  </si>
  <si>
    <t>Februar, 2024. godine                                                                                     verzija 01</t>
  </si>
  <si>
    <t>Tablela 1: Podaci o osiguranju za period od 1. januara do 31. januara 2024. godine</t>
  </si>
  <si>
    <t>February 2024.                                                                                           version 01</t>
  </si>
  <si>
    <t>Tablela 2: Bruto fakturisana premija za period od 1. januara do 31. januara 2024. godine</t>
  </si>
  <si>
    <t>Tabela 1: Podaci o osiguranju za period od 1. januara do 31. januara 2024. godine</t>
  </si>
  <si>
    <t>Tabela 2: Bruto fakturisana premija za period od 1. januara do 31. januara 2024. godine</t>
  </si>
  <si>
    <r>
      <t>for the period 1</t>
    </r>
    <r>
      <rPr>
        <b/>
        <vertAlign val="superscript"/>
        <sz val="10"/>
        <color theme="1"/>
        <rFont val="Arial"/>
        <family val="2"/>
      </rPr>
      <t>st</t>
    </r>
    <r>
      <rPr>
        <b/>
        <sz val="10"/>
        <color theme="1"/>
        <rFont val="Arial"/>
        <family val="2"/>
        <charset val="238"/>
      </rPr>
      <t xml:space="preserve"> of January - 31</t>
    </r>
    <r>
      <rPr>
        <b/>
        <vertAlign val="superscript"/>
        <sz val="10"/>
        <color theme="1"/>
        <rFont val="Arial"/>
        <family val="2"/>
      </rPr>
      <t>st</t>
    </r>
    <r>
      <rPr>
        <b/>
        <sz val="10"/>
        <color theme="1"/>
        <rFont val="Arial"/>
        <family val="2"/>
        <charset val="238"/>
      </rPr>
      <t xml:space="preserve"> of January 2024.</t>
    </r>
  </si>
  <si>
    <r>
      <t>Table 1: Insurance data for the period 1</t>
    </r>
    <r>
      <rPr>
        <i/>
        <u/>
        <vertAlign val="superscript"/>
        <sz val="10"/>
        <color rgb="FF0000FF"/>
        <rFont val="Arial"/>
        <family val="2"/>
      </rPr>
      <t>st</t>
    </r>
    <r>
      <rPr>
        <i/>
        <u/>
        <sz val="10"/>
        <color rgb="FF0000FF"/>
        <rFont val="Arial"/>
        <family val="2"/>
        <charset val="238"/>
      </rPr>
      <t xml:space="preserve"> of January - 31</t>
    </r>
    <r>
      <rPr>
        <i/>
        <u/>
        <vertAlign val="superscript"/>
        <sz val="10"/>
        <color rgb="FF0000FF"/>
        <rFont val="Arial"/>
        <family val="2"/>
      </rPr>
      <t>st</t>
    </r>
    <r>
      <rPr>
        <i/>
        <u/>
        <sz val="10"/>
        <color rgb="FF0000FF"/>
        <rFont val="Arial"/>
        <family val="2"/>
        <charset val="238"/>
      </rPr>
      <t xml:space="preserve"> of January 2024.</t>
    </r>
  </si>
  <si>
    <r>
      <t>Table 2: Gross Written Premium for the period 1</t>
    </r>
    <r>
      <rPr>
        <i/>
        <u/>
        <vertAlign val="superscript"/>
        <sz val="10"/>
        <color rgb="FF0000FF"/>
        <rFont val="Arial"/>
        <family val="2"/>
      </rPr>
      <t>st</t>
    </r>
    <r>
      <rPr>
        <i/>
        <u/>
        <sz val="10"/>
        <color rgb="FF0000FF"/>
        <rFont val="Arial"/>
        <family val="2"/>
        <charset val="238"/>
      </rPr>
      <t xml:space="preserve"> of January - 31</t>
    </r>
    <r>
      <rPr>
        <i/>
        <u/>
        <vertAlign val="superscript"/>
        <sz val="10"/>
        <color rgb="FF0000FF"/>
        <rFont val="Arial"/>
        <family val="2"/>
      </rPr>
      <t>st</t>
    </r>
    <r>
      <rPr>
        <i/>
        <u/>
        <sz val="10"/>
        <color rgb="FF0000FF"/>
        <rFont val="Arial"/>
        <family val="2"/>
        <charset val="238"/>
      </rPr>
      <t xml:space="preserve"> of January 2024.</t>
    </r>
  </si>
  <si>
    <r>
      <t>Table 1: Insurance data for the period 1</t>
    </r>
    <r>
      <rPr>
        <i/>
        <vertAlign val="superscript"/>
        <sz val="11"/>
        <color theme="1"/>
        <rFont val="Arial"/>
        <family val="2"/>
      </rPr>
      <t>st</t>
    </r>
    <r>
      <rPr>
        <i/>
        <sz val="11"/>
        <color theme="1"/>
        <rFont val="Arial"/>
        <family val="2"/>
        <charset val="238"/>
      </rPr>
      <t xml:space="preserve"> of January - 31</t>
    </r>
    <r>
      <rPr>
        <i/>
        <vertAlign val="superscript"/>
        <sz val="11"/>
        <color theme="1"/>
        <rFont val="Arial"/>
        <family val="2"/>
      </rPr>
      <t>st</t>
    </r>
    <r>
      <rPr>
        <i/>
        <sz val="11"/>
        <color theme="1"/>
        <rFont val="Arial"/>
        <family val="2"/>
        <charset val="238"/>
      </rPr>
      <t xml:space="preserve"> of January 2024.</t>
    </r>
  </si>
  <si>
    <r>
      <t>Table 2: Gross Written Premium for the period 1</t>
    </r>
    <r>
      <rPr>
        <i/>
        <vertAlign val="superscript"/>
        <sz val="11"/>
        <color theme="1"/>
        <rFont val="Arial"/>
        <family val="2"/>
      </rPr>
      <t>st</t>
    </r>
    <r>
      <rPr>
        <i/>
        <sz val="11"/>
        <color theme="1"/>
        <rFont val="Arial"/>
        <family val="2"/>
        <charset val="238"/>
      </rPr>
      <t xml:space="preserve"> of January - 31</t>
    </r>
    <r>
      <rPr>
        <i/>
        <vertAlign val="superscript"/>
        <sz val="11"/>
        <color theme="1"/>
        <rFont val="Arial"/>
        <family val="2"/>
      </rPr>
      <t>st</t>
    </r>
    <r>
      <rPr>
        <i/>
        <sz val="11"/>
        <color theme="1"/>
        <rFont val="Arial"/>
        <family val="2"/>
        <charset val="238"/>
      </rPr>
      <t xml:space="preserve"> of January 2024.</t>
    </r>
  </si>
  <si>
    <t>BFP/ GWP 
I 2023</t>
  </si>
  <si>
    <t>BFP/ GWP
I 2024</t>
  </si>
  <si>
    <t>Učešće/Share 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</si>
</sst>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</numFmts>
  <fonts count="6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10"/>
      <color rgb="FF0000FF"/>
      <name val="Arial"/>
      <family val="2"/>
      <charset val="238"/>
    </font>
    <font>
      <b/>
      <vertAlign val="superscript"/>
      <sz val="10"/>
      <color theme="1"/>
      <name val="Arial"/>
      <family val="2"/>
    </font>
    <font>
      <i/>
      <u/>
      <vertAlign val="superscript"/>
      <sz val="10"/>
      <color rgb="FF0000FF"/>
      <name val="Arial"/>
      <family val="2"/>
    </font>
    <font>
      <i/>
      <vertAlign val="superscript"/>
      <sz val="11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7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8" fontId="26" fillId="0" borderId="0">
      <protection locked="0"/>
    </xf>
    <xf numFmtId="169" fontId="26" fillId="0" borderId="0">
      <protection locked="0"/>
    </xf>
    <xf numFmtId="170" fontId="27" fillId="0" borderId="0">
      <protection locked="0"/>
    </xf>
    <xf numFmtId="170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1" fillId="0" borderId="0" xfId="0" applyNumberFormat="1" applyFont="1"/>
    <xf numFmtId="3" fontId="36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2" fillId="39" borderId="0" xfId="0" applyNumberFormat="1" applyFont="1" applyFill="1"/>
    <xf numFmtId="171" fontId="55" fillId="3" borderId="11" xfId="6" applyNumberFormat="1" applyFont="1" applyFill="1" applyBorder="1" applyAlignment="1">
      <alignment horizontal="center" vertical="center"/>
    </xf>
    <xf numFmtId="171" fontId="47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2" fontId="55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7" fontId="37" fillId="3" borderId="11" xfId="6" applyNumberFormat="1" applyFont="1" applyFill="1" applyBorder="1" applyAlignment="1">
      <alignment horizontal="right" vertical="center" wrapText="1"/>
    </xf>
    <xf numFmtId="167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1" fontId="55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1" fontId="55" fillId="3" borderId="12" xfId="6" applyNumberFormat="1" applyFont="1" applyFill="1" applyBorder="1" applyAlignment="1">
      <alignment horizontal="center" vertical="center"/>
    </xf>
    <xf numFmtId="171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1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2" fontId="32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167" fontId="33" fillId="37" borderId="11" xfId="6" applyNumberFormat="1" applyFont="1" applyFill="1" applyBorder="1" applyAlignment="1">
      <alignment horizontal="right" vertical="center" wrapText="1"/>
    </xf>
    <xf numFmtId="167" fontId="38" fillId="3" borderId="11" xfId="6" applyNumberFormat="1" applyFont="1" applyFill="1" applyBorder="1" applyAlignment="1">
      <alignment horizontal="right" vertical="center" wrapText="1"/>
    </xf>
    <xf numFmtId="3" fontId="31" fillId="39" borderId="0" xfId="0" applyNumberFormat="1" applyFont="1" applyFill="1"/>
    <xf numFmtId="3" fontId="31" fillId="0" borderId="0" xfId="0" applyNumberFormat="1" applyFont="1"/>
    <xf numFmtId="172" fontId="56" fillId="3" borderId="11" xfId="6" applyNumberFormat="1" applyFont="1" applyFill="1" applyBorder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3" fontId="47" fillId="0" borderId="0" xfId="0" applyNumberFormat="1" applyFont="1" applyAlignment="1">
      <alignment vertical="center"/>
    </xf>
    <xf numFmtId="38" fontId="47" fillId="0" borderId="0" xfId="0" applyNumberFormat="1" applyFont="1" applyAlignment="1">
      <alignment vertical="center"/>
    </xf>
    <xf numFmtId="172" fontId="31" fillId="39" borderId="0" xfId="0" applyNumberFormat="1" applyFont="1" applyFill="1"/>
    <xf numFmtId="164" fontId="33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3" fontId="32" fillId="39" borderId="0" xfId="0" applyNumberFormat="1" applyFont="1" applyFill="1" applyAlignment="1">
      <alignment vertical="center" wrapText="1"/>
    </xf>
    <xf numFmtId="172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60" fillId="0" borderId="0" xfId="0" applyFont="1"/>
    <xf numFmtId="3" fontId="46" fillId="37" borderId="11" xfId="3" applyNumberFormat="1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 vertical="center"/>
    </xf>
    <xf numFmtId="0" fontId="51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7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7000000}"/>
    <cellStyle name="Comma 3" xfId="96" xr:uid="{00000000-0005-0000-0000-000028000000}"/>
    <cellStyle name="Comma_12 Tablica 14-Grafikon 4" xfId="5" xr:uid="{00000000-0005-0000-0000-000029000000}"/>
    <cellStyle name="Comma_Mjesecni_zbrojni_11_09" xfId="6" xr:uid="{00000000-0005-0000-0000-00002A000000}"/>
    <cellStyle name="Date" xfId="55" xr:uid="{00000000-0005-0000-0000-00002B000000}"/>
    <cellStyle name="Explanatory Text" xfId="26" builtinId="53" customBuiltin="1"/>
    <cellStyle name="Fixed" xfId="56" xr:uid="{00000000-0005-0000-0000-00002D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3000000}"/>
    <cellStyle name="Heading2" xfId="58" xr:uid="{00000000-0005-0000-0000-000034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A000000}"/>
    <cellStyle name="Normal 11" xfId="80" xr:uid="{00000000-0005-0000-0000-00003B000000}"/>
    <cellStyle name="Normal 13" xfId="81" xr:uid="{00000000-0005-0000-0000-00003C000000}"/>
    <cellStyle name="Normal 2" xfId="7" xr:uid="{00000000-0005-0000-0000-00003D000000}"/>
    <cellStyle name="Normal 2 2" xfId="53" xr:uid="{00000000-0005-0000-0000-00003E000000}"/>
    <cellStyle name="Normal 2 2 2" xfId="83" xr:uid="{00000000-0005-0000-0000-00003F000000}"/>
    <cellStyle name="Normal 2 2 3" xfId="84" xr:uid="{00000000-0005-0000-0000-000040000000}"/>
    <cellStyle name="Normal 2 2 4" xfId="85" xr:uid="{00000000-0005-0000-0000-000041000000}"/>
    <cellStyle name="Normal 2 2 5" xfId="82" xr:uid="{00000000-0005-0000-0000-000042000000}"/>
    <cellStyle name="Normal 2 3" xfId="59" xr:uid="{00000000-0005-0000-0000-000043000000}"/>
    <cellStyle name="Normal 2 3 2" xfId="86" xr:uid="{00000000-0005-0000-0000-000044000000}"/>
    <cellStyle name="Normal 2 4" xfId="87" xr:uid="{00000000-0005-0000-0000-000045000000}"/>
    <cellStyle name="Normal 21" xfId="60" xr:uid="{00000000-0005-0000-0000-000046000000}"/>
    <cellStyle name="Normal 3" xfId="8" xr:uid="{00000000-0005-0000-0000-000047000000}"/>
    <cellStyle name="Normal 3 2" xfId="61" xr:uid="{00000000-0005-0000-0000-000048000000}"/>
    <cellStyle name="Normal 3 2 2" xfId="10" xr:uid="{00000000-0005-0000-0000-000049000000}"/>
    <cellStyle name="Normal 3 3" xfId="88" xr:uid="{00000000-0005-0000-0000-00004A000000}"/>
    <cellStyle name="Normal 3 4" xfId="89" xr:uid="{00000000-0005-0000-0000-00004B000000}"/>
    <cellStyle name="Normal 3 5" xfId="94" xr:uid="{00000000-0005-0000-0000-00004C000000}"/>
    <cellStyle name="Normal 4" xfId="9" xr:uid="{00000000-0005-0000-0000-00004D000000}"/>
    <cellStyle name="Normal 4 2" xfId="62" xr:uid="{00000000-0005-0000-0000-00004E000000}"/>
    <cellStyle name="Normal 4 3" xfId="90" xr:uid="{00000000-0005-0000-0000-00004F000000}"/>
    <cellStyle name="Normal 5" xfId="1" xr:uid="{00000000-0005-0000-0000-000050000000}"/>
    <cellStyle name="Normal 5 2" xfId="92" xr:uid="{00000000-0005-0000-0000-000051000000}"/>
    <cellStyle name="Normal 5 3" xfId="91" xr:uid="{00000000-0005-0000-0000-000052000000}"/>
    <cellStyle name="Normal 6" xfId="52" xr:uid="{00000000-0005-0000-0000-000053000000}"/>
    <cellStyle name="Normal 7" xfId="54" xr:uid="{00000000-0005-0000-0000-000054000000}"/>
    <cellStyle name="Normal 8" xfId="95" xr:uid="{00000000-0005-0000-0000-000055000000}"/>
    <cellStyle name="Normal_novozami1" xfId="3" xr:uid="{00000000-0005-0000-0000-000056000000}"/>
    <cellStyle name="Note" xfId="25" builtinId="10" customBuiltin="1"/>
    <cellStyle name="Note 2" xfId="93" xr:uid="{00000000-0005-0000-0000-000058000000}"/>
    <cellStyle name="Obično_ik" xfId="63" xr:uid="{00000000-0005-0000-0000-000059000000}"/>
    <cellStyle name="Output" xfId="20" builtinId="21" customBuiltin="1"/>
    <cellStyle name="Percent 2" xfId="4" xr:uid="{00000000-0005-0000-0000-00005B000000}"/>
    <cellStyle name="Percent 3" xfId="64" xr:uid="{00000000-0005-0000-0000-00005C000000}"/>
    <cellStyle name="Style 1" xfId="65" xr:uid="{00000000-0005-0000-0000-00005D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0000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3</xdr:col>
      <xdr:colOff>1072505</xdr:colOff>
      <xdr:row>66</xdr:row>
      <xdr:rowOff>23502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5C875E-CD08-FFEA-75B9-7655F608B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35235"/>
          <a:ext cx="4804064" cy="43041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irjana%20Bosnjak\OneDrive\Desktop\Mjese&#269;ni%20izvje&#353;taji\Mjese&#269;ni%202023\Analiza%201%202023.xlsx" TargetMode="External"/><Relationship Id="rId1" Type="http://schemas.openxmlformats.org/officeDocument/2006/relationships/externalLinkPath" Target="/Users/Mirjana%20Bosnjak/OneDrive/Desktop/Mjese&#269;ni%20izvje&#353;taji/Mjese&#269;ni%202023/Analiza%20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držaj"/>
      <sheetName val="A1"/>
      <sheetName val="A2"/>
      <sheetName val="A3"/>
      <sheetName val="A4"/>
      <sheetName val="Sheet1"/>
    </sheetNames>
    <sheetDataSet>
      <sheetData sheetId="0"/>
      <sheetData sheetId="1">
        <row r="97">
          <cell r="M97">
            <v>9</v>
          </cell>
          <cell r="N97">
            <v>3439183.04</v>
          </cell>
        </row>
        <row r="98">
          <cell r="M98">
            <v>10</v>
          </cell>
          <cell r="N98">
            <v>2903333.29</v>
          </cell>
        </row>
        <row r="99">
          <cell r="M99">
            <v>20</v>
          </cell>
          <cell r="N99">
            <v>1423276.5</v>
          </cell>
        </row>
        <row r="100">
          <cell r="M100">
            <v>1</v>
          </cell>
          <cell r="N100">
            <v>1345090.83</v>
          </cell>
        </row>
        <row r="101">
          <cell r="M101">
            <v>2</v>
          </cell>
          <cell r="N101">
            <v>670949.35</v>
          </cell>
        </row>
        <row r="102">
          <cell r="M102">
            <v>8</v>
          </cell>
          <cell r="N102">
            <v>642050.93999999994</v>
          </cell>
        </row>
        <row r="103">
          <cell r="M103">
            <v>3</v>
          </cell>
          <cell r="N103">
            <v>492217.8</v>
          </cell>
        </row>
        <row r="104">
          <cell r="M104">
            <v>13</v>
          </cell>
          <cell r="N104">
            <v>418173.43000000005</v>
          </cell>
        </row>
        <row r="105">
          <cell r="M105" t="str">
            <v xml:space="preserve"> Ostalo (manje od 3%)/
Others (less thaan 3%)</v>
          </cell>
          <cell r="N105">
            <v>922575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zoomScale="120" zoomScaleNormal="120" workbookViewId="0">
      <selection activeCell="E22" sqref="E22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41</v>
      </c>
    </row>
    <row r="13" spans="1:1" x14ac:dyDescent="0.25">
      <c r="A13" s="18" t="s">
        <v>63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42</v>
      </c>
    </row>
    <row r="17" spans="1:1" x14ac:dyDescent="0.25">
      <c r="A17" s="20" t="s">
        <v>70</v>
      </c>
    </row>
    <row r="22" spans="1:1" x14ac:dyDescent="0.25">
      <c r="A22" s="65" t="s">
        <v>64</v>
      </c>
    </row>
    <row r="23" spans="1:1" x14ac:dyDescent="0.25">
      <c r="A23" s="66" t="s">
        <v>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F19" sqref="F19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3" t="s">
        <v>51</v>
      </c>
    </row>
    <row r="5" spans="1:1" s="4" customFormat="1" x14ac:dyDescent="0.2">
      <c r="A5" s="1" t="s">
        <v>65</v>
      </c>
    </row>
    <row r="6" spans="1:1" s="5" customFormat="1" ht="14.25" x14ac:dyDescent="0.2">
      <c r="A6" s="63" t="s">
        <v>71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64" t="s">
        <v>67</v>
      </c>
    </row>
    <row r="10" spans="1:1" s="93" customFormat="1" ht="14.25" x14ac:dyDescent="0.2">
      <c r="A10" s="63" t="s">
        <v>72</v>
      </c>
    </row>
    <row r="59" spans="1:1" x14ac:dyDescent="0.2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69"/>
  <sheetViews>
    <sheetView showGridLines="0" zoomScaleNormal="100" workbookViewId="0">
      <selection activeCell="I13" sqref="I13"/>
    </sheetView>
  </sheetViews>
  <sheetFormatPr defaultColWidth="9.140625" defaultRowHeight="11.25" x14ac:dyDescent="0.25"/>
  <cols>
    <col min="1" max="1" width="5" style="88" customWidth="1"/>
    <col min="2" max="2" width="37.42578125" style="88" customWidth="1"/>
    <col min="3" max="3" width="13.42578125" style="88" bestFit="1" customWidth="1"/>
    <col min="4" max="4" width="22.140625" style="88" customWidth="1"/>
    <col min="5" max="5" width="14.85546875" style="88" bestFit="1" customWidth="1"/>
    <col min="6" max="6" width="8.140625" style="88" customWidth="1"/>
    <col min="7" max="7" width="10.28515625" style="88" customWidth="1"/>
    <col min="8" max="12" width="9.140625" style="88"/>
    <col min="13" max="13" width="10" style="88" bestFit="1" customWidth="1"/>
    <col min="14" max="16384" width="9.140625" style="88"/>
  </cols>
  <sheetData>
    <row r="2" spans="1:10" s="83" customFormat="1" ht="15" x14ac:dyDescent="0.25">
      <c r="A2" s="81" t="s">
        <v>68</v>
      </c>
      <c r="B2" s="81"/>
      <c r="C2" s="81"/>
      <c r="D2" s="81"/>
      <c r="E2" s="82"/>
      <c r="F2" s="82"/>
      <c r="G2" s="82"/>
    </row>
    <row r="3" spans="1:10" s="85" customFormat="1" ht="16.5" x14ac:dyDescent="0.25">
      <c r="A3" s="96" t="s">
        <v>73</v>
      </c>
      <c r="B3" s="96"/>
      <c r="C3" s="96"/>
      <c r="D3" s="96"/>
      <c r="E3" s="84"/>
      <c r="F3" s="84"/>
      <c r="G3" s="84"/>
    </row>
    <row r="5" spans="1:10" s="86" customFormat="1" ht="16.5" customHeight="1" x14ac:dyDescent="0.25">
      <c r="A5" s="99" t="s">
        <v>10</v>
      </c>
      <c r="B5" s="99" t="s">
        <v>47</v>
      </c>
      <c r="C5" s="105" t="s">
        <v>48</v>
      </c>
      <c r="D5" s="105"/>
      <c r="E5" s="104" t="s">
        <v>38</v>
      </c>
      <c r="F5" s="104"/>
      <c r="G5" s="104"/>
    </row>
    <row r="6" spans="1:10" s="10" customFormat="1" ht="23.25" customHeight="1" x14ac:dyDescent="0.25">
      <c r="A6" s="99"/>
      <c r="B6" s="99"/>
      <c r="C6" s="103" t="s">
        <v>58</v>
      </c>
      <c r="D6" s="103" t="s">
        <v>60</v>
      </c>
      <c r="E6" s="103" t="s">
        <v>43</v>
      </c>
      <c r="F6" s="102" t="s">
        <v>46</v>
      </c>
      <c r="G6" s="102"/>
    </row>
    <row r="7" spans="1:10" ht="22.5" x14ac:dyDescent="0.25">
      <c r="A7" s="99"/>
      <c r="B7" s="99"/>
      <c r="C7" s="103"/>
      <c r="D7" s="103"/>
      <c r="E7" s="103"/>
      <c r="F7" s="80" t="s">
        <v>45</v>
      </c>
      <c r="G7" s="80" t="s">
        <v>44</v>
      </c>
      <c r="H7" s="87"/>
      <c r="I7" s="87"/>
      <c r="J7" s="87"/>
    </row>
    <row r="8" spans="1:10" s="11" customFormat="1" ht="22.5" x14ac:dyDescent="0.25">
      <c r="A8" s="36">
        <v>1</v>
      </c>
      <c r="B8" s="26" t="s">
        <v>11</v>
      </c>
      <c r="C8" s="41">
        <v>49488</v>
      </c>
      <c r="D8" s="41">
        <v>1193136.4000000001</v>
      </c>
      <c r="E8" s="72">
        <v>1536</v>
      </c>
      <c r="F8" s="41">
        <v>725</v>
      </c>
      <c r="G8" s="41">
        <v>496363.80999999994</v>
      </c>
      <c r="H8" s="89"/>
      <c r="I8" s="76"/>
      <c r="J8" s="76"/>
    </row>
    <row r="9" spans="1:10" s="11" customFormat="1" ht="22.5" x14ac:dyDescent="0.25">
      <c r="A9" s="36">
        <v>2</v>
      </c>
      <c r="B9" s="26" t="s">
        <v>12</v>
      </c>
      <c r="C9" s="41">
        <v>13438</v>
      </c>
      <c r="D9" s="41">
        <v>652638.73</v>
      </c>
      <c r="E9" s="72">
        <v>4806</v>
      </c>
      <c r="F9" s="41">
        <v>3231</v>
      </c>
      <c r="G9" s="41">
        <v>236625.87</v>
      </c>
      <c r="H9" s="76"/>
      <c r="I9" s="76"/>
      <c r="J9" s="76"/>
    </row>
    <row r="10" spans="1:10" s="11" customFormat="1" ht="22.5" x14ac:dyDescent="0.25">
      <c r="A10" s="36">
        <v>3</v>
      </c>
      <c r="B10" s="26" t="s">
        <v>13</v>
      </c>
      <c r="C10" s="41">
        <v>20108</v>
      </c>
      <c r="D10" s="41">
        <v>586912.16</v>
      </c>
      <c r="E10" s="72">
        <v>903</v>
      </c>
      <c r="F10" s="41">
        <v>421</v>
      </c>
      <c r="G10" s="41">
        <v>348146.20999999996</v>
      </c>
      <c r="H10" s="76"/>
      <c r="I10" s="76"/>
      <c r="J10" s="76"/>
    </row>
    <row r="11" spans="1:10" s="11" customFormat="1" ht="22.5" x14ac:dyDescent="0.25">
      <c r="A11" s="36">
        <v>4</v>
      </c>
      <c r="B11" s="26" t="s">
        <v>14</v>
      </c>
      <c r="C11" s="41">
        <v>2</v>
      </c>
      <c r="D11" s="41">
        <v>0</v>
      </c>
      <c r="E11" s="72">
        <v>2</v>
      </c>
      <c r="F11" s="41">
        <v>0</v>
      </c>
      <c r="G11" s="41">
        <v>0</v>
      </c>
      <c r="H11" s="76"/>
      <c r="I11" s="76"/>
      <c r="J11" s="76"/>
    </row>
    <row r="12" spans="1:10" s="11" customFormat="1" ht="22.5" x14ac:dyDescent="0.25">
      <c r="A12" s="36">
        <v>5</v>
      </c>
      <c r="B12" s="26" t="s">
        <v>15</v>
      </c>
      <c r="C12" s="41">
        <v>12</v>
      </c>
      <c r="D12" s="41">
        <v>106.02</v>
      </c>
      <c r="E12" s="72">
        <v>1</v>
      </c>
      <c r="F12" s="42">
        <v>0</v>
      </c>
      <c r="G12" s="42">
        <v>0</v>
      </c>
      <c r="H12" s="76"/>
      <c r="I12" s="76"/>
      <c r="J12" s="76"/>
    </row>
    <row r="13" spans="1:10" s="11" customFormat="1" ht="22.5" x14ac:dyDescent="0.25">
      <c r="A13" s="36">
        <v>6</v>
      </c>
      <c r="B13" s="26" t="s">
        <v>16</v>
      </c>
      <c r="C13" s="41">
        <v>44</v>
      </c>
      <c r="D13" s="41">
        <v>42206.219999999994</v>
      </c>
      <c r="E13" s="72">
        <v>3</v>
      </c>
      <c r="F13" s="41">
        <v>1</v>
      </c>
      <c r="G13" s="41">
        <v>141.72</v>
      </c>
      <c r="H13" s="76"/>
      <c r="I13" s="76"/>
      <c r="J13" s="76"/>
    </row>
    <row r="14" spans="1:10" s="11" customFormat="1" ht="22.5" x14ac:dyDescent="0.25">
      <c r="A14" s="36">
        <v>7</v>
      </c>
      <c r="B14" s="26" t="s">
        <v>17</v>
      </c>
      <c r="C14" s="41">
        <v>69</v>
      </c>
      <c r="D14" s="41">
        <v>64642.000000000007</v>
      </c>
      <c r="E14" s="72">
        <v>33</v>
      </c>
      <c r="F14" s="41">
        <v>11</v>
      </c>
      <c r="G14" s="41">
        <v>2529</v>
      </c>
      <c r="H14" s="76"/>
      <c r="I14" s="76"/>
      <c r="J14" s="76"/>
    </row>
    <row r="15" spans="1:10" s="11" customFormat="1" ht="45" x14ac:dyDescent="0.25">
      <c r="A15" s="36">
        <v>8</v>
      </c>
      <c r="B15" s="26" t="s">
        <v>18</v>
      </c>
      <c r="C15" s="41">
        <v>38612</v>
      </c>
      <c r="D15" s="41">
        <v>556146.11</v>
      </c>
      <c r="E15" s="72">
        <v>127</v>
      </c>
      <c r="F15" s="41">
        <v>45</v>
      </c>
      <c r="G15" s="41">
        <v>63453.68</v>
      </c>
      <c r="H15" s="76"/>
      <c r="I15" s="76"/>
      <c r="J15" s="76"/>
    </row>
    <row r="16" spans="1:10" s="11" customFormat="1" ht="22.5" x14ac:dyDescent="0.25">
      <c r="A16" s="36">
        <v>9</v>
      </c>
      <c r="B16" s="26" t="s">
        <v>19</v>
      </c>
      <c r="C16" s="41">
        <v>28356</v>
      </c>
      <c r="D16" s="41">
        <v>1489441.86</v>
      </c>
      <c r="E16" s="72">
        <v>427</v>
      </c>
      <c r="F16" s="41">
        <v>170</v>
      </c>
      <c r="G16" s="41">
        <v>114531.69</v>
      </c>
      <c r="H16" s="76"/>
      <c r="I16" s="76"/>
      <c r="J16" s="76"/>
    </row>
    <row r="17" spans="1:10" s="11" customFormat="1" ht="33.75" x14ac:dyDescent="0.25">
      <c r="A17" s="36">
        <v>10</v>
      </c>
      <c r="B17" s="26" t="s">
        <v>20</v>
      </c>
      <c r="C17" s="41">
        <v>286653</v>
      </c>
      <c r="D17" s="41">
        <v>3374003.0900000003</v>
      </c>
      <c r="E17" s="72">
        <v>3642</v>
      </c>
      <c r="F17" s="41">
        <v>1251</v>
      </c>
      <c r="G17" s="41">
        <v>1485931.67</v>
      </c>
      <c r="H17" s="76"/>
      <c r="I17" s="76"/>
      <c r="J17" s="76"/>
    </row>
    <row r="18" spans="1:10" s="11" customFormat="1" ht="33.75" x14ac:dyDescent="0.25">
      <c r="A18" s="36">
        <v>11</v>
      </c>
      <c r="B18" s="26" t="s">
        <v>57</v>
      </c>
      <c r="C18" s="41">
        <v>35</v>
      </c>
      <c r="D18" s="41">
        <v>3324</v>
      </c>
      <c r="E18" s="72">
        <v>9</v>
      </c>
      <c r="F18" s="41">
        <v>9</v>
      </c>
      <c r="G18" s="41">
        <v>1330</v>
      </c>
      <c r="H18" s="76"/>
      <c r="I18" s="76"/>
      <c r="J18" s="76"/>
    </row>
    <row r="19" spans="1:10" s="11" customFormat="1" ht="33.75" x14ac:dyDescent="0.25">
      <c r="A19" s="36">
        <v>12</v>
      </c>
      <c r="B19" s="26" t="s">
        <v>21</v>
      </c>
      <c r="C19" s="41">
        <v>3466</v>
      </c>
      <c r="D19" s="41">
        <v>20262.250000000004</v>
      </c>
      <c r="E19" s="72">
        <v>6</v>
      </c>
      <c r="F19" s="41">
        <v>2</v>
      </c>
      <c r="G19" s="41">
        <v>815.76</v>
      </c>
      <c r="H19" s="76"/>
      <c r="I19" s="76"/>
      <c r="J19" s="76"/>
    </row>
    <row r="20" spans="1:10" s="11" customFormat="1" ht="22.5" x14ac:dyDescent="0.25">
      <c r="A20" s="36">
        <v>13</v>
      </c>
      <c r="B20" s="26" t="s">
        <v>22</v>
      </c>
      <c r="C20" s="41">
        <v>3211</v>
      </c>
      <c r="D20" s="41">
        <v>404037.95000000007</v>
      </c>
      <c r="E20" s="72">
        <v>115</v>
      </c>
      <c r="F20" s="41">
        <v>14</v>
      </c>
      <c r="G20" s="41">
        <v>26715.360000000001</v>
      </c>
      <c r="H20" s="76"/>
      <c r="I20" s="76"/>
      <c r="J20" s="76"/>
    </row>
    <row r="21" spans="1:10" s="11" customFormat="1" ht="22.5" x14ac:dyDescent="0.25">
      <c r="A21" s="36">
        <v>14</v>
      </c>
      <c r="B21" s="26" t="s">
        <v>23</v>
      </c>
      <c r="C21" s="41">
        <v>10920</v>
      </c>
      <c r="D21" s="41">
        <v>23686.449999999997</v>
      </c>
      <c r="E21" s="72">
        <v>16</v>
      </c>
      <c r="F21" s="41">
        <v>4</v>
      </c>
      <c r="G21" s="41">
        <v>13599.54</v>
      </c>
      <c r="H21" s="76"/>
      <c r="I21" s="76"/>
      <c r="J21" s="76"/>
    </row>
    <row r="22" spans="1:10" s="11" customFormat="1" ht="22.5" x14ac:dyDescent="0.25">
      <c r="A22" s="36">
        <v>15</v>
      </c>
      <c r="B22" s="26" t="s">
        <v>55</v>
      </c>
      <c r="C22" s="41">
        <v>313</v>
      </c>
      <c r="D22" s="41">
        <v>5337.67</v>
      </c>
      <c r="E22" s="72">
        <v>23</v>
      </c>
      <c r="F22" s="41">
        <v>11</v>
      </c>
      <c r="G22" s="41">
        <v>4400.3999999999996</v>
      </c>
      <c r="H22" s="76"/>
      <c r="I22" s="76"/>
      <c r="J22" s="76"/>
    </row>
    <row r="23" spans="1:10" s="11" customFormat="1" ht="22.5" x14ac:dyDescent="0.25">
      <c r="A23" s="36">
        <v>16</v>
      </c>
      <c r="B23" s="26" t="s">
        <v>24</v>
      </c>
      <c r="C23" s="41">
        <v>3753</v>
      </c>
      <c r="D23" s="41">
        <v>42221.35</v>
      </c>
      <c r="E23" s="72">
        <v>74</v>
      </c>
      <c r="F23" s="41">
        <v>61</v>
      </c>
      <c r="G23" s="41">
        <v>6644.83</v>
      </c>
      <c r="H23" s="76"/>
      <c r="I23" s="76"/>
      <c r="J23" s="76"/>
    </row>
    <row r="24" spans="1:10" s="11" customFormat="1" ht="22.5" x14ac:dyDescent="0.25">
      <c r="A24" s="36">
        <v>17</v>
      </c>
      <c r="B24" s="26" t="s">
        <v>25</v>
      </c>
      <c r="C24" s="41">
        <v>1762</v>
      </c>
      <c r="D24" s="41">
        <v>313.76</v>
      </c>
      <c r="E24" s="72">
        <v>1</v>
      </c>
      <c r="F24" s="41">
        <v>0</v>
      </c>
      <c r="G24" s="41">
        <v>0</v>
      </c>
      <c r="H24" s="76"/>
      <c r="I24" s="76"/>
      <c r="J24" s="76"/>
    </row>
    <row r="25" spans="1:10" s="11" customFormat="1" ht="22.5" x14ac:dyDescent="0.25">
      <c r="A25" s="36">
        <v>18</v>
      </c>
      <c r="B25" s="26" t="s">
        <v>26</v>
      </c>
      <c r="C25" s="41">
        <v>93915</v>
      </c>
      <c r="D25" s="41">
        <v>128930.7</v>
      </c>
      <c r="E25" s="72">
        <v>972</v>
      </c>
      <c r="F25" s="41">
        <v>266</v>
      </c>
      <c r="G25" s="41">
        <v>50904.13</v>
      </c>
      <c r="H25" s="76"/>
      <c r="I25" s="76"/>
      <c r="J25" s="76"/>
    </row>
    <row r="26" spans="1:10" s="11" customFormat="1" ht="22.5" x14ac:dyDescent="0.25">
      <c r="A26" s="36">
        <v>19</v>
      </c>
      <c r="B26" s="26" t="s">
        <v>27</v>
      </c>
      <c r="C26" s="41">
        <v>27206</v>
      </c>
      <c r="D26" s="41">
        <v>3407.13</v>
      </c>
      <c r="E26" s="72">
        <v>1</v>
      </c>
      <c r="F26" s="41">
        <v>0</v>
      </c>
      <c r="G26" s="41">
        <v>0</v>
      </c>
      <c r="H26" s="76"/>
      <c r="I26" s="76"/>
      <c r="J26" s="76"/>
    </row>
    <row r="27" spans="1:10" s="11" customFormat="1" ht="22.5" x14ac:dyDescent="0.25">
      <c r="A27" s="36">
        <v>20</v>
      </c>
      <c r="B27" s="26" t="s">
        <v>56</v>
      </c>
      <c r="C27" s="41">
        <v>72421</v>
      </c>
      <c r="D27" s="41">
        <v>1553479.99</v>
      </c>
      <c r="E27" s="72">
        <v>398</v>
      </c>
      <c r="F27" s="41">
        <v>172</v>
      </c>
      <c r="G27" s="41">
        <v>630649.5</v>
      </c>
      <c r="H27" s="76"/>
      <c r="I27" s="76"/>
      <c r="J27" s="76"/>
    </row>
    <row r="28" spans="1:10" s="11" customFormat="1" ht="22.5" x14ac:dyDescent="0.25">
      <c r="A28" s="36">
        <v>21</v>
      </c>
      <c r="B28" s="26" t="s">
        <v>28</v>
      </c>
      <c r="C28" s="41">
        <v>140</v>
      </c>
      <c r="D28" s="41">
        <v>1810</v>
      </c>
      <c r="E28" s="72">
        <v>18</v>
      </c>
      <c r="F28" s="41">
        <v>9</v>
      </c>
      <c r="G28" s="41">
        <v>4791.82</v>
      </c>
      <c r="H28" s="76"/>
      <c r="I28" s="76"/>
      <c r="J28" s="76"/>
    </row>
    <row r="29" spans="1:10" s="11" customFormat="1" ht="45" x14ac:dyDescent="0.25">
      <c r="A29" s="36">
        <v>22</v>
      </c>
      <c r="B29" s="26" t="s">
        <v>29</v>
      </c>
      <c r="C29" s="41">
        <v>44412</v>
      </c>
      <c r="D29" s="41">
        <v>105721.08000000002</v>
      </c>
      <c r="E29" s="72">
        <v>213</v>
      </c>
      <c r="F29" s="41">
        <v>44</v>
      </c>
      <c r="G29" s="41">
        <v>48654.979999999996</v>
      </c>
      <c r="H29" s="76"/>
      <c r="I29" s="76"/>
      <c r="J29" s="76"/>
    </row>
    <row r="30" spans="1:10" s="11" customFormat="1" ht="22.5" x14ac:dyDescent="0.25">
      <c r="A30" s="36">
        <v>23</v>
      </c>
      <c r="B30" s="26" t="s">
        <v>30</v>
      </c>
      <c r="C30" s="41">
        <v>187</v>
      </c>
      <c r="D30" s="41">
        <v>8693.67</v>
      </c>
      <c r="E30" s="72">
        <v>1</v>
      </c>
      <c r="F30" s="41">
        <v>0</v>
      </c>
      <c r="G30" s="41">
        <v>0</v>
      </c>
      <c r="H30" s="76"/>
      <c r="I30" s="76"/>
      <c r="J30" s="76"/>
    </row>
    <row r="31" spans="1:10" s="11" customFormat="1" ht="22.5" x14ac:dyDescent="0.25">
      <c r="A31" s="37"/>
      <c r="B31" s="27" t="s">
        <v>31</v>
      </c>
      <c r="C31" s="71">
        <v>581363</v>
      </c>
      <c r="D31" s="71">
        <v>8590753.8499999996</v>
      </c>
      <c r="E31" s="71">
        <v>12697</v>
      </c>
      <c r="F31" s="71">
        <v>6222</v>
      </c>
      <c r="G31" s="71">
        <v>2852133.669999999</v>
      </c>
      <c r="H31" s="76"/>
      <c r="I31" s="76"/>
      <c r="J31" s="76"/>
    </row>
    <row r="32" spans="1:10" s="11" customFormat="1" ht="22.5" x14ac:dyDescent="0.25">
      <c r="A32" s="37"/>
      <c r="B32" s="27" t="s">
        <v>32</v>
      </c>
      <c r="C32" s="71">
        <v>117160</v>
      </c>
      <c r="D32" s="71">
        <v>1669704.74</v>
      </c>
      <c r="E32" s="71">
        <v>630</v>
      </c>
      <c r="F32" s="71">
        <v>225</v>
      </c>
      <c r="G32" s="71">
        <v>684096.29999999993</v>
      </c>
      <c r="H32" s="76"/>
      <c r="I32" s="76"/>
      <c r="J32" s="76"/>
    </row>
    <row r="33" spans="1:13" s="11" customFormat="1" ht="20.25" customHeight="1" x14ac:dyDescent="0.25">
      <c r="A33" s="37"/>
      <c r="B33" s="38" t="s">
        <v>33</v>
      </c>
      <c r="C33" s="71">
        <v>698523</v>
      </c>
      <c r="D33" s="71">
        <v>10260458.59</v>
      </c>
      <c r="E33" s="71">
        <v>13327</v>
      </c>
      <c r="F33" s="71">
        <v>6447</v>
      </c>
      <c r="G33" s="71">
        <v>3536229.9699999988</v>
      </c>
      <c r="H33" s="76"/>
      <c r="I33" s="76"/>
      <c r="J33" s="76"/>
    </row>
    <row r="34" spans="1:13" ht="17.25" customHeight="1" x14ac:dyDescent="0.25">
      <c r="A34" s="88" t="s">
        <v>53</v>
      </c>
      <c r="D34" s="90"/>
      <c r="H34" s="87"/>
      <c r="I34" s="87"/>
      <c r="J34" s="87"/>
    </row>
    <row r="35" spans="1:13" x14ac:dyDescent="0.25">
      <c r="H35" s="87"/>
      <c r="I35" s="87"/>
      <c r="J35" s="87"/>
    </row>
    <row r="36" spans="1:13" ht="15" x14ac:dyDescent="0.25">
      <c r="A36" s="101" t="s">
        <v>9</v>
      </c>
      <c r="B36" s="101"/>
      <c r="C36" s="101"/>
      <c r="H36" s="87"/>
      <c r="I36" s="87"/>
      <c r="J36" s="87"/>
    </row>
    <row r="37" spans="1:13" ht="14.25" x14ac:dyDescent="0.25">
      <c r="A37" s="100" t="s">
        <v>8</v>
      </c>
      <c r="B37" s="100"/>
      <c r="C37" s="100"/>
      <c r="H37" s="87"/>
      <c r="I37" s="87"/>
      <c r="J37" s="87"/>
    </row>
    <row r="38" spans="1:13" x14ac:dyDescent="0.25">
      <c r="H38" s="87"/>
      <c r="I38" s="87"/>
      <c r="J38" s="87"/>
    </row>
    <row r="47" spans="1:13" x14ac:dyDescent="0.25">
      <c r="M47" s="12"/>
    </row>
    <row r="48" spans="1:13" x14ac:dyDescent="0.25">
      <c r="M48" s="12"/>
    </row>
    <row r="49" spans="2:13" x14ac:dyDescent="0.25">
      <c r="M49" s="12"/>
    </row>
    <row r="50" spans="2:13" x14ac:dyDescent="0.25">
      <c r="M50" s="12"/>
    </row>
    <row r="51" spans="2:13" x14ac:dyDescent="0.25">
      <c r="M51" s="12"/>
    </row>
    <row r="52" spans="2:13" x14ac:dyDescent="0.25">
      <c r="M52" s="12"/>
    </row>
    <row r="53" spans="2:13" x14ac:dyDescent="0.25">
      <c r="M53" s="12"/>
    </row>
    <row r="54" spans="2:13" x14ac:dyDescent="0.25">
      <c r="M54" s="12"/>
    </row>
    <row r="55" spans="2:13" x14ac:dyDescent="0.25">
      <c r="M55" s="12"/>
    </row>
    <row r="56" spans="2:13" x14ac:dyDescent="0.25">
      <c r="M56" s="12"/>
    </row>
    <row r="57" spans="2:13" x14ac:dyDescent="0.25">
      <c r="M57" s="12"/>
    </row>
    <row r="58" spans="2:13" x14ac:dyDescent="0.25">
      <c r="M58" s="12"/>
    </row>
    <row r="59" spans="2:13" x14ac:dyDescent="0.25">
      <c r="M59" s="12"/>
    </row>
    <row r="60" spans="2:13" x14ac:dyDescent="0.25">
      <c r="B60" s="98"/>
      <c r="C60" s="98"/>
      <c r="D60" s="98"/>
      <c r="M60" s="12"/>
    </row>
    <row r="61" spans="2:13" x14ac:dyDescent="0.25">
      <c r="B61" s="91"/>
      <c r="C61" s="91"/>
      <c r="D61" s="91"/>
      <c r="M61" s="12"/>
    </row>
    <row r="62" spans="2:13" x14ac:dyDescent="0.25">
      <c r="B62" s="91"/>
      <c r="C62" s="91"/>
      <c r="D62" s="91"/>
      <c r="M62" s="12"/>
    </row>
    <row r="63" spans="2:13" x14ac:dyDescent="0.25">
      <c r="M63" s="12"/>
    </row>
    <row r="64" spans="2:13" x14ac:dyDescent="0.25">
      <c r="M64" s="12"/>
    </row>
    <row r="65" spans="1:13" x14ac:dyDescent="0.25">
      <c r="M65" s="12"/>
    </row>
    <row r="66" spans="1:13" ht="15.75" customHeight="1" x14ac:dyDescent="0.25">
      <c r="A66" s="88" t="s">
        <v>53</v>
      </c>
      <c r="M66" s="12"/>
    </row>
    <row r="67" spans="1:13" x14ac:dyDescent="0.25">
      <c r="M67" s="12"/>
    </row>
    <row r="68" spans="1:13" x14ac:dyDescent="0.25">
      <c r="M68" s="12"/>
    </row>
    <row r="69" spans="1:13" s="92" customFormat="1" ht="12.75" x14ac:dyDescent="0.25">
      <c r="A69" s="97" t="s">
        <v>40</v>
      </c>
      <c r="B69" s="97"/>
      <c r="M69" s="95"/>
    </row>
  </sheetData>
  <sortState xmlns:xlrd2="http://schemas.microsoft.com/office/spreadsheetml/2017/richdata2" ref="K47:M69">
    <sortCondition descending="1" ref="M47:M69"/>
  </sortState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0"/>
  <sheetViews>
    <sheetView showGridLines="0" tabSelected="1" zoomScaleNormal="100" zoomScaleSheetLayoutView="100" workbookViewId="0">
      <selection activeCell="I25" sqref="I25"/>
    </sheetView>
  </sheetViews>
  <sheetFormatPr defaultColWidth="9.140625" defaultRowHeight="11.25" x14ac:dyDescent="0.2"/>
  <cols>
    <col min="1" max="1" width="33" style="2" bestFit="1" customWidth="1"/>
    <col min="2" max="2" width="14" style="2" customWidth="1"/>
    <col min="3" max="3" width="13.140625" style="2" customWidth="1"/>
    <col min="4" max="4" width="12.7109375" style="2" customWidth="1"/>
    <col min="5" max="5" width="12.42578125" style="2" customWidth="1"/>
    <col min="6" max="6" width="12.28515625" style="2" bestFit="1" customWidth="1"/>
    <col min="7" max="7" width="11.7109375" style="2" customWidth="1"/>
    <col min="8" max="9" width="12.5703125" style="2" customWidth="1"/>
    <col min="10" max="10" width="11.140625" style="2" customWidth="1"/>
    <col min="11" max="11" width="11.42578125" style="2" customWidth="1"/>
    <col min="12" max="13" width="12.7109375" style="2" customWidth="1"/>
    <col min="14" max="14" width="8.28515625" style="2" customWidth="1"/>
    <col min="15" max="15" width="10" style="2" bestFit="1" customWidth="1"/>
    <col min="16" max="16384" width="9.140625" style="2"/>
  </cols>
  <sheetData>
    <row r="2" spans="1:16" s="13" customFormat="1" ht="15" customHeight="1" x14ac:dyDescent="0.2">
      <c r="A2" s="107" t="s">
        <v>69</v>
      </c>
      <c r="B2" s="107"/>
      <c r="C2" s="107"/>
      <c r="D2" s="107"/>
      <c r="E2" s="107"/>
      <c r="F2" s="107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2">
      <c r="A3" s="108" t="s">
        <v>74</v>
      </c>
      <c r="B3" s="108"/>
      <c r="C3" s="108"/>
      <c r="D3" s="108"/>
      <c r="E3" s="108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6"/>
      <c r="N4" s="106"/>
    </row>
    <row r="5" spans="1:16" s="9" customFormat="1" ht="16.5" customHeight="1" x14ac:dyDescent="0.2">
      <c r="A5" s="110" t="s">
        <v>37</v>
      </c>
      <c r="B5" s="109" t="s">
        <v>34</v>
      </c>
      <c r="C5" s="109"/>
      <c r="D5" s="109"/>
      <c r="E5" s="109"/>
      <c r="F5" s="109" t="s">
        <v>35</v>
      </c>
      <c r="G5" s="109"/>
      <c r="H5" s="109"/>
      <c r="I5" s="109"/>
      <c r="J5" s="109" t="s">
        <v>36</v>
      </c>
      <c r="K5" s="109"/>
      <c r="L5" s="109"/>
      <c r="M5" s="109"/>
      <c r="N5" s="109"/>
    </row>
    <row r="6" spans="1:16" s="8" customFormat="1" ht="32.25" customHeight="1" x14ac:dyDescent="0.2">
      <c r="A6" s="110"/>
      <c r="B6" s="94" t="s">
        <v>75</v>
      </c>
      <c r="C6" s="94" t="s">
        <v>76</v>
      </c>
      <c r="D6" s="94" t="s">
        <v>62</v>
      </c>
      <c r="E6" s="94" t="s">
        <v>77</v>
      </c>
      <c r="F6" s="56" t="str">
        <f>B6</f>
        <v>BFP/ GWP 
I 2023</v>
      </c>
      <c r="G6" s="56" t="str">
        <f>C6</f>
        <v>BFP/ GWP
I 2024</v>
      </c>
      <c r="H6" s="56" t="str">
        <f>D6</f>
        <v>Učešće/Share I 2023</v>
      </c>
      <c r="I6" s="56" t="str">
        <f>E6</f>
        <v>Učešće/Share I 2024</v>
      </c>
      <c r="J6" s="94" t="str">
        <f>B6</f>
        <v>BFP/ GWP 
I 2023</v>
      </c>
      <c r="K6" s="94" t="str">
        <f>C6</f>
        <v>BFP/ GWP
I 2024</v>
      </c>
      <c r="L6" s="94" t="str">
        <f>D6</f>
        <v>Učešće/Share I 2023</v>
      </c>
      <c r="M6" s="94" t="str">
        <f>E6</f>
        <v>Učešće/Share I 2024</v>
      </c>
      <c r="N6" s="94" t="s">
        <v>61</v>
      </c>
      <c r="O6" s="77"/>
    </row>
    <row r="7" spans="1:16" ht="14.25" customHeight="1" x14ac:dyDescent="0.2">
      <c r="A7" s="31" t="s">
        <v>0</v>
      </c>
      <c r="B7" s="29">
        <v>4809803.49</v>
      </c>
      <c r="C7" s="68">
        <v>3051371.1100000003</v>
      </c>
      <c r="D7" s="24">
        <f>B7/$B$16</f>
        <v>0.44830321810323476</v>
      </c>
      <c r="E7" s="53">
        <f>C7/$C$16</f>
        <v>0.35519247359182576</v>
      </c>
      <c r="F7" s="60"/>
      <c r="G7" s="61"/>
      <c r="H7" s="61"/>
      <c r="I7" s="61"/>
      <c r="J7" s="55">
        <f>B7</f>
        <v>4809803.49</v>
      </c>
      <c r="K7" s="29">
        <f>C7</f>
        <v>3051371.1100000003</v>
      </c>
      <c r="L7" s="24">
        <f t="shared" ref="L7:L15" si="0">J7/$J$16</f>
        <v>0.39241759664985765</v>
      </c>
      <c r="M7" s="24">
        <f t="shared" ref="M7:M16" si="1">K7/$K$16</f>
        <v>0.29739129915439771</v>
      </c>
      <c r="N7" s="32">
        <f>K7/J7*100</f>
        <v>63.440660649526869</v>
      </c>
      <c r="O7" s="78"/>
      <c r="P7" s="67"/>
    </row>
    <row r="8" spans="1:16" ht="14.25" customHeight="1" x14ac:dyDescent="0.2">
      <c r="A8" s="31" t="s">
        <v>50</v>
      </c>
      <c r="B8" s="29">
        <v>1481506.4300000002</v>
      </c>
      <c r="C8" s="28">
        <v>1575332.7700000003</v>
      </c>
      <c r="D8" s="24">
        <f>B8/$B$16</f>
        <v>0.1380854959231681</v>
      </c>
      <c r="E8" s="53">
        <f>C8/$C$16</f>
        <v>0.18337538212668034</v>
      </c>
      <c r="F8" s="60"/>
      <c r="G8" s="61"/>
      <c r="H8" s="61"/>
      <c r="I8" s="61"/>
      <c r="J8" s="55">
        <f t="shared" ref="J8:J11" si="2">B8</f>
        <v>1481506.4300000002</v>
      </c>
      <c r="K8" s="29">
        <f>C8</f>
        <v>1575332.7700000003</v>
      </c>
      <c r="L8" s="24">
        <f t="shared" si="0"/>
        <v>0.12087171417514828</v>
      </c>
      <c r="M8" s="24">
        <f t="shared" si="1"/>
        <v>0.15353434314674233</v>
      </c>
      <c r="N8" s="32">
        <f t="shared" ref="N8:N14" si="3">K8/J8*100</f>
        <v>106.33317129781206</v>
      </c>
      <c r="O8" s="78"/>
      <c r="P8" s="67"/>
    </row>
    <row r="9" spans="1:16" ht="14.25" customHeight="1" x14ac:dyDescent="0.2">
      <c r="A9" s="31" t="s">
        <v>59</v>
      </c>
      <c r="B9" s="29">
        <v>788680.04</v>
      </c>
      <c r="C9" s="29">
        <v>673967.35999999987</v>
      </c>
      <c r="D9" s="24">
        <f>B9/$B$16</f>
        <v>7.3509822328684762E-2</v>
      </c>
      <c r="E9" s="53">
        <f>C9/$C$16</f>
        <v>7.8452644758294401E-2</v>
      </c>
      <c r="F9" s="60"/>
      <c r="G9" s="61"/>
      <c r="H9" s="61"/>
      <c r="I9" s="61"/>
      <c r="J9" s="55">
        <f t="shared" si="2"/>
        <v>788680.04</v>
      </c>
      <c r="K9" s="29">
        <f t="shared" ref="K9:K10" si="4">C9</f>
        <v>673967.35999999987</v>
      </c>
      <c r="L9" s="24">
        <f t="shared" si="0"/>
        <v>6.4346064546290563E-2</v>
      </c>
      <c r="M9" s="24">
        <f t="shared" si="1"/>
        <v>6.5685890556281629E-2</v>
      </c>
      <c r="N9" s="32">
        <f t="shared" si="3"/>
        <v>85.455105469640117</v>
      </c>
      <c r="O9" s="78"/>
      <c r="P9" s="67"/>
    </row>
    <row r="10" spans="1:16" ht="14.25" customHeight="1" x14ac:dyDescent="0.2">
      <c r="A10" s="31" t="s">
        <v>1</v>
      </c>
      <c r="B10" s="29">
        <v>2233877.7000000002</v>
      </c>
      <c r="C10" s="28">
        <v>1584168.04</v>
      </c>
      <c r="D10" s="24">
        <f>B10/$B$16</f>
        <v>0.20821111794716013</v>
      </c>
      <c r="E10" s="53">
        <f>C10/$C$16</f>
        <v>0.18440384483836655</v>
      </c>
      <c r="F10" s="60"/>
      <c r="G10" s="61"/>
      <c r="H10" s="61"/>
      <c r="I10" s="61"/>
      <c r="J10" s="55">
        <f t="shared" si="2"/>
        <v>2233877.7000000002</v>
      </c>
      <c r="K10" s="29">
        <f t="shared" si="4"/>
        <v>1584168.04</v>
      </c>
      <c r="L10" s="24">
        <f t="shared" si="0"/>
        <v>0.18225545390082284</v>
      </c>
      <c r="M10" s="24">
        <f t="shared" si="1"/>
        <v>0.15439544208520603</v>
      </c>
      <c r="N10" s="32">
        <f t="shared" si="3"/>
        <v>70.915611897643274</v>
      </c>
      <c r="O10" s="78"/>
      <c r="P10" s="67"/>
    </row>
    <row r="11" spans="1:16" ht="15.6" customHeight="1" x14ac:dyDescent="0.2">
      <c r="A11" s="31" t="s">
        <v>2</v>
      </c>
      <c r="B11" s="47">
        <v>1415039.24</v>
      </c>
      <c r="C11" s="48">
        <v>1705914.57</v>
      </c>
      <c r="D11" s="49">
        <f>B11/$B$16</f>
        <v>0.13189034569775229</v>
      </c>
      <c r="E11" s="54">
        <f>C11/$C$16</f>
        <v>0.19857565468483307</v>
      </c>
      <c r="F11" s="60"/>
      <c r="G11" s="61"/>
      <c r="H11" s="62"/>
      <c r="I11" s="62"/>
      <c r="J11" s="55">
        <f t="shared" si="2"/>
        <v>1415039.24</v>
      </c>
      <c r="K11" s="29">
        <f>C11</f>
        <v>1705914.57</v>
      </c>
      <c r="L11" s="24">
        <f t="shared" si="0"/>
        <v>0.11544885334307932</v>
      </c>
      <c r="M11" s="24">
        <f t="shared" si="1"/>
        <v>0.16626104525801705</v>
      </c>
      <c r="N11" s="32">
        <f t="shared" si="3"/>
        <v>120.55599037663436</v>
      </c>
      <c r="O11" s="78"/>
      <c r="P11" s="67"/>
    </row>
    <row r="12" spans="1:16" ht="14.45" customHeight="1" x14ac:dyDescent="0.2">
      <c r="A12" s="45" t="s">
        <v>5</v>
      </c>
      <c r="B12" s="52"/>
      <c r="C12" s="52"/>
      <c r="D12" s="52"/>
      <c r="E12" s="52"/>
      <c r="F12" s="57">
        <v>433127.16000000003</v>
      </c>
      <c r="G12" s="58">
        <v>471091.98000000004</v>
      </c>
      <c r="H12" s="59">
        <f>F12/$F$16</f>
        <v>0.28347080041486106</v>
      </c>
      <c r="I12" s="59">
        <f>G12/$G$16</f>
        <v>0.28214088917301633</v>
      </c>
      <c r="J12" s="30">
        <f t="shared" ref="J12:K15" si="5">F12</f>
        <v>433127.16000000003</v>
      </c>
      <c r="K12" s="29">
        <f t="shared" si="5"/>
        <v>471091.98000000004</v>
      </c>
      <c r="L12" s="24">
        <f t="shared" si="0"/>
        <v>3.5337559949040323E-2</v>
      </c>
      <c r="M12" s="24">
        <f t="shared" si="1"/>
        <v>4.5913345477475387E-2</v>
      </c>
      <c r="N12" s="32">
        <f t="shared" si="3"/>
        <v>108.76528269434777</v>
      </c>
      <c r="O12" s="78"/>
      <c r="P12" s="67"/>
    </row>
    <row r="13" spans="1:16" ht="14.25" customHeight="1" x14ac:dyDescent="0.2">
      <c r="A13" s="45" t="s">
        <v>54</v>
      </c>
      <c r="B13" s="52"/>
      <c r="C13" s="52"/>
      <c r="D13" s="52"/>
      <c r="E13" s="52"/>
      <c r="F13" s="46">
        <v>656226.71</v>
      </c>
      <c r="G13" s="58">
        <v>789797.97</v>
      </c>
      <c r="H13" s="25">
        <f>F13/$F$16</f>
        <v>0.42948382811484481</v>
      </c>
      <c r="I13" s="25">
        <f>G13/$G$16</f>
        <v>0.47301654662608189</v>
      </c>
      <c r="J13" s="30">
        <f t="shared" si="5"/>
        <v>656226.71</v>
      </c>
      <c r="K13" s="29">
        <f t="shared" si="5"/>
        <v>789797.97</v>
      </c>
      <c r="L13" s="24">
        <f t="shared" si="0"/>
        <v>5.3539590324436122E-2</v>
      </c>
      <c r="M13" s="24">
        <f t="shared" si="1"/>
        <v>7.6974919110316287E-2</v>
      </c>
      <c r="N13" s="32">
        <f t="shared" si="3"/>
        <v>120.35443817884219</v>
      </c>
      <c r="O13" s="78"/>
      <c r="P13" s="67"/>
    </row>
    <row r="14" spans="1:16" ht="14.25" customHeight="1" x14ac:dyDescent="0.2">
      <c r="A14" s="45" t="s">
        <v>3</v>
      </c>
      <c r="B14" s="52"/>
      <c r="C14" s="52"/>
      <c r="D14" s="52"/>
      <c r="E14" s="52"/>
      <c r="F14" s="46">
        <v>125961.11</v>
      </c>
      <c r="G14" s="30">
        <v>125089.74</v>
      </c>
      <c r="H14" s="25">
        <f>F14/$F$16</f>
        <v>8.2438369075826037E-2</v>
      </c>
      <c r="I14" s="25">
        <f>G14/$G$16</f>
        <v>7.4917281482952486E-2</v>
      </c>
      <c r="J14" s="30">
        <f t="shared" si="5"/>
        <v>125961.11</v>
      </c>
      <c r="K14" s="29">
        <f t="shared" si="5"/>
        <v>125089.74</v>
      </c>
      <c r="L14" s="24">
        <f t="shared" si="0"/>
        <v>1.0276793253677885E-2</v>
      </c>
      <c r="M14" s="24">
        <f t="shared" si="1"/>
        <v>1.2191437536906427E-2</v>
      </c>
      <c r="N14" s="75">
        <f t="shared" si="3"/>
        <v>99.308222990413469</v>
      </c>
      <c r="O14" s="78"/>
      <c r="P14" s="67"/>
    </row>
    <row r="15" spans="1:16" ht="14.25" customHeight="1" x14ac:dyDescent="0.2">
      <c r="A15" s="45" t="s">
        <v>4</v>
      </c>
      <c r="B15" s="52"/>
      <c r="C15" s="52"/>
      <c r="D15" s="52"/>
      <c r="E15" s="52"/>
      <c r="F15" s="46">
        <v>312627.79000000004</v>
      </c>
      <c r="G15" s="30">
        <v>283725.05</v>
      </c>
      <c r="H15" s="25">
        <f>F15/$F$16</f>
        <v>0.20460700239446794</v>
      </c>
      <c r="I15" s="25">
        <f>G15/$G$16</f>
        <v>0.16992528271794927</v>
      </c>
      <c r="J15" s="30">
        <f t="shared" si="5"/>
        <v>312627.79000000004</v>
      </c>
      <c r="K15" s="29">
        <f t="shared" si="5"/>
        <v>283725.05</v>
      </c>
      <c r="L15" s="24">
        <f t="shared" si="0"/>
        <v>2.550637385764723E-2</v>
      </c>
      <c r="M15" s="24">
        <f t="shared" si="1"/>
        <v>2.7652277674657028E-2</v>
      </c>
      <c r="N15" s="32">
        <f>K15/J15*100</f>
        <v>90.754903778707558</v>
      </c>
      <c r="O15" s="78"/>
      <c r="P15" s="67"/>
    </row>
    <row r="16" spans="1:16" s="12" customFormat="1" ht="18.2" customHeight="1" x14ac:dyDescent="0.2">
      <c r="A16" s="33" t="s">
        <v>49</v>
      </c>
      <c r="B16" s="50">
        <f>SUM(B7:B15)</f>
        <v>10728906.9</v>
      </c>
      <c r="C16" s="50">
        <f>SUM(C7:C15)</f>
        <v>8590753.8499999996</v>
      </c>
      <c r="D16" s="51">
        <f>B16/B16</f>
        <v>1</v>
      </c>
      <c r="E16" s="51">
        <f>C16/C16</f>
        <v>1</v>
      </c>
      <c r="F16" s="40">
        <f>SUM(F7:F15)</f>
        <v>1527942.7700000003</v>
      </c>
      <c r="G16" s="40">
        <f>SUM(G7:G15)</f>
        <v>1669704.74</v>
      </c>
      <c r="H16" s="34">
        <f>SUM(H7:H15)</f>
        <v>0.99999999999999989</v>
      </c>
      <c r="I16" s="34">
        <f t="shared" ref="I16" si="6">G16/$G$16</f>
        <v>1</v>
      </c>
      <c r="J16" s="40">
        <f>SUM(J7:J15)</f>
        <v>12256849.669999998</v>
      </c>
      <c r="K16" s="40">
        <f>SUM(K7:K15)</f>
        <v>10260458.590000002</v>
      </c>
      <c r="L16" s="39">
        <f>J16/J16</f>
        <v>1</v>
      </c>
      <c r="M16" s="39">
        <f t="shared" si="1"/>
        <v>1</v>
      </c>
      <c r="N16" s="35">
        <f>K16/J16*100</f>
        <v>83.71203748311946</v>
      </c>
      <c r="O16" s="78"/>
      <c r="P16" s="67"/>
    </row>
    <row r="17" spans="1:15" ht="24.75" customHeight="1" x14ac:dyDescent="0.2">
      <c r="A17" s="2" t="s">
        <v>52</v>
      </c>
      <c r="B17" s="23"/>
      <c r="C17" s="73"/>
      <c r="D17" s="79"/>
      <c r="E17" s="73"/>
      <c r="F17" s="73"/>
      <c r="G17" s="73"/>
      <c r="H17" s="79"/>
      <c r="I17" s="74"/>
      <c r="J17" s="74"/>
      <c r="K17" s="73"/>
      <c r="L17" s="79"/>
      <c r="O17" s="77"/>
    </row>
    <row r="18" spans="1:15" ht="12" x14ac:dyDescent="0.2">
      <c r="A18" s="8"/>
      <c r="D18" s="67"/>
      <c r="O18" s="77"/>
    </row>
    <row r="19" spans="1:15" ht="12" x14ac:dyDescent="0.2">
      <c r="A19" s="8"/>
      <c r="C19" s="67"/>
      <c r="G19" s="67"/>
    </row>
    <row r="20" spans="1:15" ht="12" x14ac:dyDescent="0.2">
      <c r="A20" s="44" t="s">
        <v>39</v>
      </c>
      <c r="B20" s="69"/>
      <c r="C20" s="70"/>
      <c r="D20" s="70"/>
      <c r="E20" s="70"/>
      <c r="F20" s="69"/>
      <c r="G20" s="70"/>
      <c r="H20" s="70"/>
      <c r="I20" s="70"/>
      <c r="J20" s="69"/>
      <c r="K20" s="70"/>
      <c r="L20" s="70"/>
      <c r="M20" s="70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Dusan Damjanovic</cp:lastModifiedBy>
  <cp:lastPrinted>2020-01-23T12:37:07Z</cp:lastPrinted>
  <dcterms:created xsi:type="dcterms:W3CDTF">2018-02-21T07:14:25Z</dcterms:created>
  <dcterms:modified xsi:type="dcterms:W3CDTF">2024-02-19T12:55:30Z</dcterms:modified>
</cp:coreProperties>
</file>