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720" activeTab="2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<sst xmlns="http://schemas.openxmlformats.org/spreadsheetml/2006/main" count="421" uniqueCount="358">
  <si>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</si>
  <si>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</si>
  <si>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</si>
  <si>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</si>
  <si>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</si>
  <si>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</si>
  <si>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</si>
  <si>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</si>
  <si>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</si>
  <si>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</si>
  <si>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</si>
  <si>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</si>
  <si>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</si>
  <si>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</si>
  <si>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</si>
  <si>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</si>
  <si>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</si>
  <si>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</si>
  <si>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</si>
  <si>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</si>
  <si>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</si>
  <si>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</si>
  <si>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</si>
  <si>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</si>
  <si>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</si>
  <si>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</si>
  <si>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</si>
  <si>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</si>
  <si>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</si>
  <si>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</si>
  <si>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</si>
  <si>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</si>
  <si>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</si>
  <si>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</si>
  <si>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</si>
  <si>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</si>
  <si>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</si>
  <si>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</si>
  <si>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</si>
  <si>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</si>
  <si>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</si>
  <si>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</si>
  <si>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</si>
  <si>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</si>
  <si>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</si>
  <si>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</si>
  <si>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</si>
  <si>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</si>
  <si>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</si>
  <si>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</si>
  <si>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</si>
  <si>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</si>
  <si>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</si>
  <si>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</si>
  <si>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</si>
  <si>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</si>
  <si>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</si>
  <si>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</si>
  <si>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</si>
  <si>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</si>
  <si>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</si>
  <si>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</si>
  <si>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</si>
  <si>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</si>
  <si>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</si>
  <si>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</si>
  <si>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</si>
  <si>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</si>
  <si>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</si>
  <si>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</si>
  <si>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</si>
  <si>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</si>
  <si>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</si>
  <si>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</si>
  <si>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</si>
  <si>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</si>
  <si>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</si>
  <si>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</si>
  <si>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</si>
  <si>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</si>
  <si>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</si>
  <si>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</si>
  <si>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</si>
  <si>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</si>
  <si>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</si>
  <si>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</si>
  <si>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</si>
  <si>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</si>
  <si>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</si>
  <si>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</si>
  <si>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</si>
  <si>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</si>
  <si>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</si>
  <si>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</si>
  <si>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</si>
  <si>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</si>
  <si>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</si>
  <si>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</si>
  <si>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</si>
  <si>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</si>
  <si>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</si>
  <si>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</si>
  <si>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</si>
  <si>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</si>
  <si>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</si>
  <si>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</si>
  <si>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</si>
  <si>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</si>
  <si>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</si>
  <si>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</si>
  <si>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</si>
  <si>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</si>
  <si>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</si>
  <si>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</si>
  <si>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</si>
  <si>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</si>
  <si>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</si>
  <si>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</si>
  <si>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</si>
  <si>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</si>
  <si>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</si>
  <si>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</si>
  <si>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</si>
  <si>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</si>
  <si>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</si>
  <si>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</si>
  <si>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</si>
  <si>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</si>
  <si>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</si>
  <si>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</si>
  <si>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</si>
  <si>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</si>
  <si>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</si>
  <si>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</si>
  <si>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</si>
  <si>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</si>
  <si>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</si>
  <si>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</si>
  <si>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</si>
  <si>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</si>
  <si>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</si>
  <si>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</si>
  <si>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</si>
  <si>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</si>
  <si>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</si>
  <si>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</si>
  <si>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</si>
  <si>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</si>
  <si>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</si>
  <si>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</si>
  <si>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</si>
  <si>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</si>
  <si>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</si>
  <si>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</si>
  <si>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</si>
  <si>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</si>
  <si>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</si>
  <si>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</si>
  <si>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</si>
  <si>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</si>
  <si>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</si>
  <si>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</si>
  <si>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</si>
  <si>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</si>
  <si>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</si>
  <si>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</si>
  <si>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</si>
  <si>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</si>
  <si>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</si>
  <si>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</si>
  <si>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</si>
  <si>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</si>
  <si>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</si>
  <si>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</si>
  <si>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</si>
  <si>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</si>
  <si>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</si>
  <si>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</si>
  <si>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</si>
  <si>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</si>
  <si>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</si>
  <si>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</si>
  <si>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</si>
  <si>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</si>
  <si>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</si>
  <si>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</si>
  <si>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</si>
  <si>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</si>
  <si>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</si>
  <si>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</si>
  <si>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</si>
  <si>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</si>
  <si>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</si>
  <si>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</si>
  <si>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</si>
  <si>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</si>
  <si>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</si>
  <si>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</si>
  <si>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</si>
  <si>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</si>
  <si>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</si>
  <si>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</si>
  <si>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</si>
  <si>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</si>
  <si>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</si>
  <si>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</si>
  <si>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</si>
  <si>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</si>
  <si>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</si>
  <si>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</si>
  <si>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</si>
  <si>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</si>
  <si>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</si>
  <si>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</si>
  <si>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</si>
  <si>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</si>
  <si>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</si>
  <si>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</si>
  <si>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</si>
  <si>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</si>
  <si>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</si>
  <si>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</si>
  <si>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</si>
  <si>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</si>
  <si>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</si>
  <si>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</si>
  <si>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</si>
  <si>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</si>
  <si>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</si>
  <si>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</si>
  <si>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</si>
  <si>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</si>
  <si>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</si>
  <si>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</si>
  <si>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</si>
  <si>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</si>
  <si>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</si>
  <si>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</si>
  <si>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</si>
  <si>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</si>
  <si>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</si>
  <si>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</si>
  <si>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</si>
  <si>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</si>
  <si>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</si>
  <si>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</si>
  <si>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</si>
  <si>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</si>
  <si>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</si>
  <si>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</si>
  <si>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</si>
  <si>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</si>
  <si>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</si>
  <si>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</si>
  <si>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</si>
  <si>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</si>
  <si>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</si>
  <si>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</si>
  <si>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</si>
  <si>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</si>
  <si>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</si>
  <si>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</si>
  <si>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</si>
  <si>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</si>
  <si>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</si>
  <si>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</si>
  <si>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</si>
  <si>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</si>
  <si>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</si>
  <si>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</si>
  <si>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</si>
  <si>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</si>
  <si>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</si>
  <si>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</si>
  <si>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</si>
  <si>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</si>
  <si>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</si>
  <si>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</si>
  <si>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</si>
  <si>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</si>
  <si>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</si>
  <si>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</si>
  <si>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</si>
  <si>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</si>
  <si>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</si>
  <si>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</si>
  <si>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</si>
  <si>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</si>
  <si>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</si>
  <si>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</si>
  <si>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</si>
  <si>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</si>
  <si>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</si>
  <si>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</si>
  <si>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</si>
  <si>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</si>
  <si>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</si>
  <si>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</si>
  <si>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</si>
  <si>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od ___________ do ____________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</si>
  <si>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</si>
  <si>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</si>
  <si>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</si>
  <si>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</si>
  <si>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</si>
  <si>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</si>
  <si>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</si>
  <si>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</si>
  <si>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</si>
  <si>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</si>
  <si>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</si>
  <si>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</si>
  <si>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</si>
  <si>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</si>
  <si>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</si>
  <si>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</si>
  <si>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</si>
  <si>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</si>
  <si>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</si>
  <si>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</si>
  <si>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</si>
  <si>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</si>
  <si>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</si>
  <si>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</si>
  <si>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</si>
  <si>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</si>
  <si>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</si>
  <si>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</si>
  <si>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</si>
  <si>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</si>
  <si>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od__________ do ___________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</si>
  <si>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</si>
  <si>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</si>
  <si>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</si>
  <si>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</si>
  <si>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</si>
  <si>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</si>
  <si>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</si>
  <si>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</si>
  <si>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</si>
  <si>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</si>
  <si>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</si>
  <si>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</si>
  <si>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</si>
  <si>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</si>
  <si>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od ____________ do ____________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</si>
  <si>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</si>
  <si>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</si>
  <si>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</si>
  <si>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</si>
  <si>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</si>
  <si>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</si>
  <si>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</si>
  <si>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</si>
  <si>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</si>
  <si>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</si>
  <si>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</si>
  <si>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od 01.01. do 30.09.2012.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</si>
</sst>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3" fillId="0" borderId="10" xfId="0" applyNumberFormat="1" applyFont="1" applyBorder="1" applyAlignment="1" applyProtection="1">
      <alignment/>
      <protection locked="0"/>
    </xf>
    <xf numFmtId="4" fontId="29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23" fillId="0" borderId="0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0">
      <selection activeCell="D108" sqref="D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1" t="s">
        <v>346</v>
      </c>
      <c r="B1" s="61"/>
      <c r="C1" s="41"/>
      <c r="D1" s="41"/>
      <c r="E1" s="41"/>
    </row>
    <row r="2" spans="1:5" ht="15">
      <c r="A2" s="61" t="s">
        <v>347</v>
      </c>
      <c r="B2" s="61"/>
      <c r="C2" s="41"/>
      <c r="D2" s="41"/>
      <c r="E2" s="41"/>
    </row>
    <row r="3" spans="1:5" ht="15">
      <c r="A3" s="61" t="s">
        <v>348</v>
      </c>
      <c r="B3" s="61"/>
      <c r="C3" s="41"/>
      <c r="D3" s="41"/>
      <c r="E3" s="41"/>
    </row>
    <row r="4" spans="1:5" ht="15">
      <c r="A4" s="61" t="s">
        <v>349</v>
      </c>
      <c r="B4" s="61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357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3" t="s">
        <v>59</v>
      </c>
      <c r="B8" s="63" t="s">
        <v>0</v>
      </c>
      <c r="C8" s="63" t="s">
        <v>331</v>
      </c>
      <c r="D8" s="63" t="s">
        <v>332</v>
      </c>
      <c r="E8" s="63"/>
    </row>
    <row r="9" spans="1:5" ht="15">
      <c r="A9" s="63"/>
      <c r="B9" s="63"/>
      <c r="C9" s="63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335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334</v>
      </c>
      <c r="B14" s="12" t="s">
        <v>64</v>
      </c>
      <c r="C14" s="37"/>
      <c r="D14" s="37"/>
      <c r="E14" s="37"/>
    </row>
    <row r="15" spans="1:5" ht="15">
      <c r="A15" s="10" t="s">
        <v>336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37"/>
      <c r="D16" s="56">
        <f>+D18+D21</f>
        <v>6203.239999999998</v>
      </c>
      <c r="E16" s="37"/>
    </row>
    <row r="17" spans="1:5" ht="15">
      <c r="A17" s="10" t="s">
        <v>337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56">
        <v>53431.86</v>
      </c>
      <c r="E18" s="37"/>
    </row>
    <row r="19" spans="1:5" ht="30">
      <c r="A19" s="10" t="s">
        <v>338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339</v>
      </c>
      <c r="B21" s="12" t="s">
        <v>73</v>
      </c>
      <c r="C21" s="37"/>
      <c r="D21" s="56">
        <v>-47228.62</v>
      </c>
      <c r="E21" s="37"/>
    </row>
    <row r="22" spans="1:5" ht="15">
      <c r="A22" s="10" t="s">
        <v>57</v>
      </c>
      <c r="B22" s="11" t="s">
        <v>74</v>
      </c>
      <c r="C22" s="37"/>
      <c r="D22" s="56">
        <f>+D23+D35</f>
        <v>15517194.83</v>
      </c>
      <c r="E22" s="37"/>
    </row>
    <row r="23" spans="1:5" ht="15">
      <c r="A23" s="10" t="s">
        <v>57</v>
      </c>
      <c r="B23" s="11" t="s">
        <v>75</v>
      </c>
      <c r="C23" s="37"/>
      <c r="D23" s="56">
        <f>+D24+D28+D29+D33</f>
        <v>15517194.83</v>
      </c>
      <c r="E23" s="37"/>
    </row>
    <row r="24" spans="1:5" ht="30">
      <c r="A24" s="13" t="s">
        <v>76</v>
      </c>
      <c r="B24" s="11" t="s">
        <v>77</v>
      </c>
      <c r="C24" s="37"/>
      <c r="D24" s="56">
        <v>11738965.26</v>
      </c>
      <c r="E24" s="37"/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6">
        <v>3602737.98</v>
      </c>
      <c r="E28" s="37"/>
    </row>
    <row r="29" spans="1:5" ht="30">
      <c r="A29" s="13" t="s">
        <v>86</v>
      </c>
      <c r="B29" s="12" t="s">
        <v>87</v>
      </c>
      <c r="C29" s="37"/>
      <c r="D29" s="56">
        <v>61333.93</v>
      </c>
      <c r="E29" s="37"/>
    </row>
    <row r="30" spans="1:5" ht="15">
      <c r="A30" s="10" t="s">
        <v>340</v>
      </c>
      <c r="B30" s="11" t="s">
        <v>88</v>
      </c>
      <c r="C30" s="37"/>
      <c r="D30" s="37"/>
      <c r="E30" s="37"/>
    </row>
    <row r="31" spans="1:5" ht="15">
      <c r="A31" s="10" t="s">
        <v>341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6">
        <v>114157.66</v>
      </c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342</v>
      </c>
      <c r="B37" s="12" t="s">
        <v>99</v>
      </c>
      <c r="C37" s="37"/>
      <c r="D37" s="37"/>
      <c r="E37" s="37"/>
    </row>
    <row r="38" spans="1:5" ht="30">
      <c r="A38" s="10" t="s">
        <v>343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6">
        <v>4567617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56">
        <v>4567617</v>
      </c>
      <c r="E41" s="37"/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56">
        <f>+D44+D45</f>
        <v>553088.7</v>
      </c>
      <c r="E43" s="37"/>
    </row>
    <row r="44" spans="1:5" ht="15">
      <c r="A44" s="10">
        <v>11</v>
      </c>
      <c r="B44" s="11" t="s">
        <v>108</v>
      </c>
      <c r="C44" s="37"/>
      <c r="D44" s="56">
        <v>310060.86</v>
      </c>
      <c r="E44" s="37"/>
    </row>
    <row r="45" spans="1:5" ht="15">
      <c r="A45" s="10" t="s">
        <v>57</v>
      </c>
      <c r="B45" s="11" t="s">
        <v>109</v>
      </c>
      <c r="C45" s="37"/>
      <c r="D45" s="56">
        <f>+D46+D49+D51</f>
        <v>243027.84000000003</v>
      </c>
      <c r="E45" s="37"/>
    </row>
    <row r="46" spans="1:5" ht="15">
      <c r="A46" s="10">
        <v>12</v>
      </c>
      <c r="B46" s="11" t="s">
        <v>110</v>
      </c>
      <c r="C46" s="37"/>
      <c r="D46" s="56">
        <v>196773.16</v>
      </c>
      <c r="E46" s="37"/>
    </row>
    <row r="47" spans="1:5" ht="15">
      <c r="A47" s="10">
        <v>13</v>
      </c>
      <c r="B47" s="11" t="s">
        <v>111</v>
      </c>
      <c r="C47" s="37"/>
      <c r="D47" s="37"/>
      <c r="E47" s="37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56">
        <v>27261.1</v>
      </c>
      <c r="E49" s="37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6">
        <v>18993.58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56">
        <v>210294.56</v>
      </c>
      <c r="E53" s="37"/>
    </row>
    <row r="54" spans="1:5" ht="15">
      <c r="A54" s="10" t="s">
        <v>57</v>
      </c>
      <c r="B54" s="11" t="s">
        <v>120</v>
      </c>
      <c r="C54" s="37"/>
      <c r="D54" s="56">
        <f>+D56</f>
        <v>612115.28</v>
      </c>
      <c r="E54" s="37"/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333</v>
      </c>
      <c r="B56" s="11" t="s">
        <v>122</v>
      </c>
      <c r="C56" s="37"/>
      <c r="D56" s="56">
        <v>612115.28</v>
      </c>
      <c r="E56" s="37"/>
    </row>
    <row r="57" spans="1:5" ht="15">
      <c r="A57" s="10"/>
      <c r="B57" s="11" t="s">
        <v>123</v>
      </c>
      <c r="C57" s="37"/>
      <c r="D57" s="56">
        <f>+D16+D22+D39+D43+D53+D54</f>
        <v>21466513.61</v>
      </c>
      <c r="E57" s="37"/>
    </row>
    <row r="58" spans="1:5" ht="15">
      <c r="A58" s="10"/>
      <c r="B58" s="11" t="s">
        <v>124</v>
      </c>
      <c r="C58" s="37"/>
      <c r="D58" s="37"/>
      <c r="E58" s="37"/>
    </row>
    <row r="59" spans="1:5" ht="15">
      <c r="A59" s="62" t="s">
        <v>125</v>
      </c>
      <c r="B59" s="62"/>
      <c r="C59" s="62"/>
      <c r="D59" s="62"/>
      <c r="E59" s="62"/>
    </row>
    <row r="60" spans="1:5" ht="15">
      <c r="A60" s="63" t="s">
        <v>59</v>
      </c>
      <c r="B60" s="63" t="s">
        <v>0</v>
      </c>
      <c r="C60" s="63" t="s">
        <v>331</v>
      </c>
      <c r="D60" s="63" t="s">
        <v>332</v>
      </c>
      <c r="E60" s="63"/>
    </row>
    <row r="61" spans="1:5" ht="15">
      <c r="A61" s="63"/>
      <c r="B61" s="63"/>
      <c r="C61" s="63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56">
        <f>+D64</f>
        <v>2300020.64</v>
      </c>
      <c r="E63" s="37"/>
    </row>
    <row r="64" spans="1:5" ht="15">
      <c r="A64" s="9">
        <v>900</v>
      </c>
      <c r="B64" s="11" t="s">
        <v>127</v>
      </c>
      <c r="C64" s="37"/>
      <c r="D64" s="56">
        <v>2300020.64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56">
        <f>+D74+D75</f>
        <v>5653293.92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6">
        <v>288075.87</v>
      </c>
      <c r="E74" s="37"/>
    </row>
    <row r="75" spans="1:5" ht="15">
      <c r="A75" s="9" t="s">
        <v>57</v>
      </c>
      <c r="B75" s="11" t="s">
        <v>139</v>
      </c>
      <c r="C75" s="37"/>
      <c r="D75" s="56">
        <f>+D76+D77</f>
        <v>5365218.05</v>
      </c>
      <c r="E75" s="37"/>
    </row>
    <row r="76" spans="1:5" ht="15">
      <c r="A76" s="9" t="s">
        <v>140</v>
      </c>
      <c r="B76" s="11" t="s">
        <v>141</v>
      </c>
      <c r="C76" s="37"/>
      <c r="D76" s="56">
        <v>4274555.27</v>
      </c>
      <c r="E76" s="37"/>
    </row>
    <row r="77" spans="1:5" ht="15">
      <c r="A77" s="9" t="s">
        <v>142</v>
      </c>
      <c r="B77" s="11" t="s">
        <v>143</v>
      </c>
      <c r="C77" s="37"/>
      <c r="D77" s="56">
        <v>1090662.78</v>
      </c>
      <c r="E77" s="37"/>
    </row>
    <row r="78" spans="1:5" ht="15">
      <c r="A78" s="9" t="s">
        <v>57</v>
      </c>
      <c r="B78" s="11" t="s">
        <v>144</v>
      </c>
      <c r="C78" s="37"/>
      <c r="D78" s="56">
        <f>+D79+D86+D91</f>
        <v>13091410.29</v>
      </c>
      <c r="E78" s="37"/>
    </row>
    <row r="79" spans="1:5" ht="15">
      <c r="A79" s="9" t="s">
        <v>57</v>
      </c>
      <c r="B79" s="11" t="s">
        <v>145</v>
      </c>
      <c r="C79" s="37"/>
      <c r="D79" s="56">
        <f>+D80+D81+D82</f>
        <v>470613.08999999997</v>
      </c>
      <c r="E79" s="37"/>
    </row>
    <row r="80" spans="1:5" ht="15">
      <c r="A80" s="9">
        <v>980</v>
      </c>
      <c r="B80" s="11" t="s">
        <v>146</v>
      </c>
      <c r="C80" s="37"/>
      <c r="D80" s="56">
        <v>175572.64</v>
      </c>
      <c r="E80" s="37"/>
    </row>
    <row r="81" spans="1:5" ht="15">
      <c r="A81" s="9">
        <v>982</v>
      </c>
      <c r="B81" s="11" t="s">
        <v>147</v>
      </c>
      <c r="C81" s="37"/>
      <c r="D81" s="56">
        <v>197964.59</v>
      </c>
      <c r="E81" s="37"/>
    </row>
    <row r="82" spans="1:5" ht="15">
      <c r="A82" s="9">
        <v>983</v>
      </c>
      <c r="B82" s="11" t="s">
        <v>148</v>
      </c>
      <c r="C82" s="37"/>
      <c r="D82" s="56">
        <v>97075.86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6">
        <f>+D87+D90</f>
        <v>12620797.2</v>
      </c>
      <c r="E86" s="37"/>
    </row>
    <row r="87" spans="1:5" ht="15">
      <c r="A87" s="9">
        <v>970</v>
      </c>
      <c r="B87" s="11" t="s">
        <v>154</v>
      </c>
      <c r="C87" s="37"/>
      <c r="D87" s="56">
        <v>11539415.87</v>
      </c>
      <c r="E87" s="37"/>
    </row>
    <row r="88" spans="1:5" ht="30">
      <c r="A88" s="9">
        <v>971</v>
      </c>
      <c r="B88" s="12" t="s">
        <v>155</v>
      </c>
      <c r="C88" s="37"/>
      <c r="D88" s="56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6">
        <v>1081381.33</v>
      </c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56">
        <f>+D95+D96+D100+D101</f>
        <v>375195.80000000005</v>
      </c>
      <c r="E94" s="37"/>
    </row>
    <row r="95" spans="1:5" ht="15">
      <c r="A95" s="9">
        <v>22</v>
      </c>
      <c r="B95" s="11" t="s">
        <v>162</v>
      </c>
      <c r="C95" s="37"/>
      <c r="D95" s="56">
        <v>344440.31</v>
      </c>
      <c r="E95" s="37"/>
    </row>
    <row r="96" spans="1:5" ht="15">
      <c r="A96" s="9">
        <v>23</v>
      </c>
      <c r="B96" s="11" t="s">
        <v>163</v>
      </c>
      <c r="C96" s="37"/>
      <c r="D96" s="56">
        <v>12656.38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56">
        <v>14340.09</v>
      </c>
      <c r="E100" s="37"/>
    </row>
    <row r="101" spans="1:5" ht="15">
      <c r="A101" s="9" t="s">
        <v>168</v>
      </c>
      <c r="B101" s="11" t="s">
        <v>169</v>
      </c>
      <c r="C101" s="37"/>
      <c r="D101" s="56">
        <v>3759.02</v>
      </c>
      <c r="E101" s="37"/>
    </row>
    <row r="102" spans="1:5" ht="15">
      <c r="A102" s="9" t="s">
        <v>57</v>
      </c>
      <c r="B102" s="11" t="s">
        <v>170</v>
      </c>
      <c r="C102" s="37"/>
      <c r="D102" s="37"/>
      <c r="E102" s="37"/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56">
        <v>46592.96</v>
      </c>
      <c r="E107" s="37"/>
    </row>
    <row r="108" spans="1:5" ht="15">
      <c r="A108" s="9" t="s">
        <v>57</v>
      </c>
      <c r="B108" s="11" t="s">
        <v>177</v>
      </c>
      <c r="C108" s="37"/>
      <c r="D108" s="56">
        <f>+D63+D66+D78+D94+D107</f>
        <v>21466513.610000003</v>
      </c>
      <c r="E108" s="37"/>
    </row>
    <row r="110" spans="1:2" ht="15">
      <c r="A110" s="61" t="s">
        <v>350</v>
      </c>
      <c r="B110" s="61"/>
    </row>
    <row r="111" spans="1:2" ht="15">
      <c r="A111" s="61" t="s">
        <v>351</v>
      </c>
      <c r="B111" s="61"/>
    </row>
    <row r="112" spans="1:2" ht="15">
      <c r="A112" s="40"/>
      <c r="B112" s="39"/>
    </row>
    <row r="113" spans="1:2" ht="15">
      <c r="A113" s="61" t="s">
        <v>352</v>
      </c>
      <c r="B113" s="61"/>
    </row>
    <row r="114" spans="1:2" ht="15">
      <c r="A114" s="61" t="s">
        <v>353</v>
      </c>
      <c r="B114" s="61"/>
    </row>
  </sheetData>
  <sheetProtection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7">
      <selection activeCell="D110" sqref="D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346</v>
      </c>
      <c r="B1" s="39"/>
    </row>
    <row r="2" spans="1:2" ht="15">
      <c r="A2" s="39" t="s">
        <v>347</v>
      </c>
      <c r="B2" s="39"/>
    </row>
    <row r="3" spans="1:2" ht="15">
      <c r="A3" s="39" t="s">
        <v>348</v>
      </c>
      <c r="B3" s="39"/>
    </row>
    <row r="4" spans="1:2" ht="15">
      <c r="A4" s="39" t="s">
        <v>349</v>
      </c>
      <c r="B4" s="39"/>
    </row>
    <row r="5" spans="1:5" ht="15">
      <c r="A5" s="68" t="s">
        <v>298</v>
      </c>
      <c r="B5" s="68"/>
      <c r="C5" s="68"/>
      <c r="D5" s="68"/>
      <c r="E5" s="68"/>
    </row>
    <row r="6" spans="1:5" ht="15">
      <c r="A6" s="69" t="s">
        <v>299</v>
      </c>
      <c r="B6" s="69"/>
      <c r="C6" s="69"/>
      <c r="D6" s="69"/>
      <c r="E6" s="69"/>
    </row>
    <row r="7" spans="1:5" ht="15">
      <c r="A7" s="70" t="s">
        <v>59</v>
      </c>
      <c r="B7" s="70"/>
      <c r="C7" s="70" t="s">
        <v>1</v>
      </c>
      <c r="D7" s="66" t="s">
        <v>2</v>
      </c>
      <c r="E7" s="66"/>
    </row>
    <row r="8" spans="1:5" ht="15">
      <c r="A8" s="70"/>
      <c r="B8" s="70"/>
      <c r="C8" s="70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7">
        <f>+D11+D20</f>
        <v>3042664.93</v>
      </c>
      <c r="E10" s="38"/>
    </row>
    <row r="11" spans="1:5" ht="15">
      <c r="A11" s="19"/>
      <c r="B11" s="20" t="s">
        <v>180</v>
      </c>
      <c r="C11" s="38"/>
      <c r="D11" s="57">
        <f>+D12-D16+D17+D19</f>
        <v>3028228.89</v>
      </c>
      <c r="E11" s="38"/>
    </row>
    <row r="12" spans="1:5" ht="15">
      <c r="A12" s="19">
        <v>750</v>
      </c>
      <c r="B12" s="21" t="s">
        <v>181</v>
      </c>
      <c r="C12" s="38"/>
      <c r="D12" s="57">
        <v>3110230.21</v>
      </c>
      <c r="E12" s="38"/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7">
        <v>132806.04</v>
      </c>
      <c r="E16" s="38"/>
    </row>
    <row r="17" spans="1:5" ht="15">
      <c r="A17" s="19">
        <v>756</v>
      </c>
      <c r="B17" s="21" t="s">
        <v>186</v>
      </c>
      <c r="C17" s="38"/>
      <c r="D17" s="57">
        <v>66583.24</v>
      </c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7">
        <v>-15778.52</v>
      </c>
      <c r="E19" s="38"/>
    </row>
    <row r="20" spans="1:5" ht="15">
      <c r="A20" s="19"/>
      <c r="B20" s="20" t="s">
        <v>189</v>
      </c>
      <c r="C20" s="38"/>
      <c r="D20" s="57">
        <f>+D21</f>
        <v>14436.04</v>
      </c>
      <c r="E20" s="38"/>
    </row>
    <row r="21" spans="1:5" ht="15">
      <c r="A21" s="19">
        <v>760</v>
      </c>
      <c r="B21" s="21" t="s">
        <v>190</v>
      </c>
      <c r="C21" s="38"/>
      <c r="D21" s="57">
        <v>14436.04</v>
      </c>
      <c r="E21" s="38"/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/>
      <c r="E24" s="38"/>
    </row>
    <row r="25" spans="1:5" ht="15.75" customHeight="1">
      <c r="A25" s="19"/>
      <c r="B25" s="20" t="s">
        <v>194</v>
      </c>
      <c r="C25" s="38"/>
      <c r="D25" s="57">
        <f>+D26+D37+D43</f>
        <v>2237842.56</v>
      </c>
      <c r="E25" s="38"/>
    </row>
    <row r="26" spans="1:5" ht="17.25" customHeight="1">
      <c r="A26" s="19"/>
      <c r="B26" s="20" t="s">
        <v>195</v>
      </c>
      <c r="C26" s="38"/>
      <c r="D26" s="57">
        <f>+D27-D31+D32+D33+D35</f>
        <v>435400.19</v>
      </c>
      <c r="E26" s="38"/>
    </row>
    <row r="27" spans="1:5" ht="15.75" customHeight="1">
      <c r="A27" s="19">
        <v>400</v>
      </c>
      <c r="B27" s="21" t="s">
        <v>196</v>
      </c>
      <c r="C27" s="38"/>
      <c r="D27" s="57">
        <v>434950.21</v>
      </c>
      <c r="E27" s="38"/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7">
        <v>24904.81</v>
      </c>
      <c r="E31" s="38"/>
    </row>
    <row r="32" spans="1:5" ht="19.5" customHeight="1">
      <c r="A32" s="19">
        <v>405</v>
      </c>
      <c r="B32" s="21" t="s">
        <v>201</v>
      </c>
      <c r="C32" s="38"/>
      <c r="D32" s="57">
        <v>64149.43</v>
      </c>
      <c r="E32" s="38"/>
    </row>
    <row r="33" spans="1:5" ht="27.75" customHeight="1">
      <c r="A33" s="19">
        <v>406</v>
      </c>
      <c r="B33" s="21" t="s">
        <v>202</v>
      </c>
      <c r="C33" s="38"/>
      <c r="D33" s="57">
        <v>-17032.01</v>
      </c>
      <c r="E33" s="38"/>
    </row>
    <row r="34" spans="1:5" ht="18.75" customHeight="1">
      <c r="A34" s="19">
        <v>407</v>
      </c>
      <c r="B34" s="21" t="s">
        <v>203</v>
      </c>
      <c r="C34" s="38"/>
      <c r="D34" s="38"/>
      <c r="E34" s="38"/>
    </row>
    <row r="35" spans="1:5" ht="28.5" customHeight="1">
      <c r="A35" s="19">
        <v>408</v>
      </c>
      <c r="B35" s="21" t="s">
        <v>204</v>
      </c>
      <c r="C35" s="38"/>
      <c r="D35" s="57">
        <v>-21762.63</v>
      </c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7">
        <f>+D39+D42</f>
        <v>1733063.5</v>
      </c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7">
        <v>1674061.09</v>
      </c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7">
        <v>59002.41</v>
      </c>
      <c r="E42" s="38"/>
    </row>
    <row r="43" spans="1:5" ht="18" customHeight="1">
      <c r="A43" s="19"/>
      <c r="B43" s="20" t="s">
        <v>214</v>
      </c>
      <c r="C43" s="38"/>
      <c r="D43" s="57">
        <f>+D47+D48+D49</f>
        <v>69378.87000000001</v>
      </c>
      <c r="E43" s="38"/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7">
        <v>37686.61</v>
      </c>
      <c r="E47" s="38"/>
    </row>
    <row r="48" spans="1:5" ht="17.25" customHeight="1">
      <c r="A48" s="19">
        <v>424</v>
      </c>
      <c r="B48" s="21" t="s">
        <v>219</v>
      </c>
      <c r="C48" s="38"/>
      <c r="D48" s="57">
        <v>30858.65</v>
      </c>
      <c r="E48" s="38"/>
    </row>
    <row r="49" spans="1:5" ht="16.5" customHeight="1">
      <c r="A49" s="19">
        <v>429</v>
      </c>
      <c r="B49" s="21" t="s">
        <v>220</v>
      </c>
      <c r="C49" s="38"/>
      <c r="D49" s="38">
        <v>833.61</v>
      </c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7">
        <f>+D10-D25</f>
        <v>804822.3700000001</v>
      </c>
      <c r="E53" s="38"/>
    </row>
    <row r="54" spans="1:5" ht="19.5" customHeight="1">
      <c r="A54" s="19"/>
      <c r="B54" s="20" t="s">
        <v>225</v>
      </c>
      <c r="C54" s="38"/>
      <c r="D54" s="57">
        <f>+D55+D57+D58+D62+D67+D74-D75</f>
        <v>751773.33</v>
      </c>
      <c r="E54" s="38"/>
    </row>
    <row r="55" spans="1:5" ht="18.75" customHeight="1">
      <c r="A55" s="19"/>
      <c r="B55" s="20" t="s">
        <v>226</v>
      </c>
      <c r="C55" s="38"/>
      <c r="D55" s="57">
        <v>419633.77</v>
      </c>
      <c r="E55" s="38"/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7">
        <v>5001.13</v>
      </c>
      <c r="E57" s="38"/>
    </row>
    <row r="58" spans="1:5" ht="15">
      <c r="A58" s="18"/>
      <c r="B58" s="20" t="s">
        <v>229</v>
      </c>
      <c r="C58" s="38"/>
      <c r="D58" s="57">
        <f>+D59+D60+D61</f>
        <v>161756.34</v>
      </c>
      <c r="E58" s="38"/>
    </row>
    <row r="59" spans="1:5" ht="18" customHeight="1">
      <c r="A59" s="19"/>
      <c r="B59" s="21" t="s">
        <v>230</v>
      </c>
      <c r="C59" s="38"/>
      <c r="D59" s="57">
        <v>140709.23</v>
      </c>
      <c r="E59" s="38"/>
    </row>
    <row r="60" spans="1:5" ht="15">
      <c r="A60" s="19"/>
      <c r="B60" s="21" t="s">
        <v>231</v>
      </c>
      <c r="C60" s="38"/>
      <c r="D60" s="57">
        <v>14836.62</v>
      </c>
      <c r="E60" s="38"/>
    </row>
    <row r="61" spans="1:5" ht="15">
      <c r="A61" s="19"/>
      <c r="B61" s="21" t="s">
        <v>232</v>
      </c>
      <c r="C61" s="38"/>
      <c r="D61" s="57">
        <v>6210.49</v>
      </c>
      <c r="E61" s="38"/>
    </row>
    <row r="62" spans="1:5" ht="15">
      <c r="A62" s="18"/>
      <c r="B62" s="20" t="s">
        <v>233</v>
      </c>
      <c r="C62" s="38"/>
      <c r="D62" s="57">
        <f>+D63+D64+D65+D66</f>
        <v>8921.34</v>
      </c>
      <c r="E62" s="38"/>
    </row>
    <row r="63" spans="1:5" ht="30">
      <c r="A63" s="19"/>
      <c r="B63" s="21" t="s">
        <v>234</v>
      </c>
      <c r="C63" s="38"/>
      <c r="D63" s="57">
        <v>3928.45</v>
      </c>
      <c r="E63" s="38"/>
    </row>
    <row r="64" spans="1:5" ht="14.25" customHeight="1">
      <c r="A64" s="19"/>
      <c r="B64" s="21" t="s">
        <v>235</v>
      </c>
      <c r="C64" s="38"/>
      <c r="D64" s="57">
        <v>1110.99</v>
      </c>
      <c r="E64" s="38"/>
    </row>
    <row r="65" spans="1:5" ht="15.75" customHeight="1">
      <c r="A65" s="19"/>
      <c r="B65" s="21" t="s">
        <v>236</v>
      </c>
      <c r="C65" s="38"/>
      <c r="D65" s="57">
        <v>2223.11</v>
      </c>
      <c r="E65" s="38"/>
    </row>
    <row r="66" spans="1:5" ht="15">
      <c r="A66" s="19"/>
      <c r="B66" s="21" t="s">
        <v>237</v>
      </c>
      <c r="C66" s="38"/>
      <c r="D66" s="57">
        <v>1658.79</v>
      </c>
      <c r="E66" s="38"/>
    </row>
    <row r="67" spans="1:5" ht="15">
      <c r="A67" s="18"/>
      <c r="B67" s="20" t="s">
        <v>238</v>
      </c>
      <c r="C67" s="38"/>
      <c r="D67" s="57">
        <f>SUM(D68:D73)</f>
        <v>192397.53999999998</v>
      </c>
      <c r="E67" s="38"/>
    </row>
    <row r="68" spans="1:5" ht="44.25" customHeight="1">
      <c r="A68" s="19"/>
      <c r="B68" s="21" t="s">
        <v>239</v>
      </c>
      <c r="C68" s="38"/>
      <c r="D68" s="57">
        <v>11812.68</v>
      </c>
      <c r="E68" s="38"/>
    </row>
    <row r="69" spans="1:5" ht="15.75" customHeight="1">
      <c r="A69" s="19"/>
      <c r="B69" s="21" t="s">
        <v>240</v>
      </c>
      <c r="C69" s="38"/>
      <c r="D69" s="57">
        <v>29240.21</v>
      </c>
      <c r="E69" s="38"/>
    </row>
    <row r="70" spans="1:5" ht="15.75" customHeight="1">
      <c r="A70" s="19"/>
      <c r="B70" s="21" t="s">
        <v>241</v>
      </c>
      <c r="C70" s="38"/>
      <c r="D70" s="57">
        <v>11680.88</v>
      </c>
      <c r="E70" s="38"/>
    </row>
    <row r="71" spans="1:5" ht="15.75" customHeight="1">
      <c r="A71" s="19"/>
      <c r="B71" s="21" t="s">
        <v>242</v>
      </c>
      <c r="C71" s="38"/>
      <c r="D71" s="38"/>
      <c r="E71" s="38"/>
    </row>
    <row r="72" spans="1:5" ht="15.75" customHeight="1">
      <c r="A72" s="19"/>
      <c r="B72" s="21" t="s">
        <v>243</v>
      </c>
      <c r="C72" s="38"/>
      <c r="D72" s="57">
        <v>42552.09</v>
      </c>
      <c r="E72" s="38"/>
    </row>
    <row r="73" spans="1:5" ht="15.75" customHeight="1">
      <c r="A73" s="19"/>
      <c r="B73" s="21" t="s">
        <v>244</v>
      </c>
      <c r="C73" s="38"/>
      <c r="D73" s="57">
        <v>97111.68</v>
      </c>
      <c r="E73" s="38"/>
    </row>
    <row r="74" spans="1:5" ht="15.75" customHeight="1">
      <c r="A74" s="19"/>
      <c r="B74" s="20" t="s">
        <v>245</v>
      </c>
      <c r="C74" s="38"/>
      <c r="D74" s="57">
        <v>1128.18</v>
      </c>
      <c r="E74" s="38"/>
    </row>
    <row r="75" spans="1:5" ht="15.75" customHeight="1">
      <c r="A75" s="19">
        <v>706</v>
      </c>
      <c r="B75" s="20" t="s">
        <v>246</v>
      </c>
      <c r="C75" s="38"/>
      <c r="D75" s="57">
        <v>37064.97</v>
      </c>
      <c r="E75" s="38"/>
    </row>
    <row r="76" spans="1:5" ht="15.75" customHeight="1">
      <c r="A76" s="19"/>
      <c r="B76" s="20" t="s">
        <v>247</v>
      </c>
      <c r="C76" s="38"/>
      <c r="D76" s="57">
        <f>+D53-D54</f>
        <v>53049.040000000154</v>
      </c>
      <c r="E76" s="38"/>
    </row>
    <row r="77" spans="1:5" ht="15.75" customHeight="1">
      <c r="A77" s="19"/>
      <c r="B77" s="20" t="s">
        <v>248</v>
      </c>
      <c r="C77" s="38"/>
      <c r="D77" s="57">
        <f>+D92+D109</f>
        <v>1037613.74</v>
      </c>
      <c r="E77" s="38"/>
    </row>
    <row r="78" spans="1:5" ht="31.5" customHeight="1">
      <c r="A78" s="19"/>
      <c r="B78" s="20" t="s">
        <v>249</v>
      </c>
      <c r="C78" s="38"/>
      <c r="D78" s="57">
        <f>+D79</f>
        <v>596963.48</v>
      </c>
      <c r="E78" s="38"/>
    </row>
    <row r="79" spans="1:5" ht="15.75" customHeight="1">
      <c r="A79" s="19">
        <v>770</v>
      </c>
      <c r="B79" s="21" t="s">
        <v>250</v>
      </c>
      <c r="C79" s="38"/>
      <c r="D79" s="57">
        <v>596963.48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/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7">
        <f>+D78-D85</f>
        <v>596963.48</v>
      </c>
      <c r="E92" s="38"/>
    </row>
    <row r="93" spans="1:5" ht="32.25" customHeight="1">
      <c r="A93" s="19"/>
      <c r="B93" s="20" t="s">
        <v>267</v>
      </c>
      <c r="C93" s="38"/>
      <c r="D93" s="57">
        <f>+D94+D99+D100</f>
        <v>442037.21</v>
      </c>
      <c r="E93" s="38"/>
    </row>
    <row r="94" spans="1:5" ht="17.25" customHeight="1">
      <c r="A94" s="19">
        <v>770</v>
      </c>
      <c r="B94" s="21" t="s">
        <v>268</v>
      </c>
      <c r="C94" s="38"/>
      <c r="D94" s="57">
        <v>434552.21</v>
      </c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7">
        <v>6300</v>
      </c>
      <c r="E99" s="38"/>
    </row>
    <row r="100" spans="1:5" ht="15" customHeight="1">
      <c r="A100" s="22" t="s">
        <v>276</v>
      </c>
      <c r="B100" s="21" t="s">
        <v>277</v>
      </c>
      <c r="C100" s="38"/>
      <c r="D100" s="57">
        <v>1185</v>
      </c>
      <c r="E100" s="38"/>
    </row>
    <row r="101" spans="1:5" ht="37.5" customHeight="1">
      <c r="A101" s="19"/>
      <c r="B101" s="20" t="s">
        <v>278</v>
      </c>
      <c r="C101" s="38"/>
      <c r="D101" s="57">
        <f>+D106</f>
        <v>1386.95</v>
      </c>
      <c r="E101" s="38"/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57">
        <v>1386.95</v>
      </c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7">
        <f>+D93-D101</f>
        <v>440650.26</v>
      </c>
      <c r="E109" s="38"/>
    </row>
    <row r="110" spans="1:5" ht="32.25" customHeight="1">
      <c r="A110" s="19"/>
      <c r="B110" s="20" t="s">
        <v>289</v>
      </c>
      <c r="C110" s="38"/>
      <c r="D110" s="57">
        <f>+D76+D77</f>
        <v>1090662.7800000003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/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350</v>
      </c>
      <c r="B119" s="43"/>
      <c r="C119" s="67"/>
      <c r="D119" s="67"/>
      <c r="E119" s="46"/>
    </row>
    <row r="120" spans="1:2" ht="15">
      <c r="A120" s="42" t="s">
        <v>354</v>
      </c>
      <c r="B120" s="42"/>
    </row>
    <row r="121" spans="1:3" ht="15">
      <c r="A121" s="42"/>
      <c r="B121" s="42"/>
      <c r="C121" s="5"/>
    </row>
    <row r="122" spans="1:2" ht="15">
      <c r="A122" s="39" t="s">
        <v>355</v>
      </c>
      <c r="B122" s="39"/>
    </row>
    <row r="123" spans="1:3" ht="15">
      <c r="A123" s="44" t="s">
        <v>353</v>
      </c>
      <c r="B123" s="45"/>
      <c r="C123" s="2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35">
      <selection activeCell="D62" sqref="D62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346</v>
      </c>
      <c r="B1" s="39"/>
      <c r="C1" s="39"/>
      <c r="D1" s="39"/>
      <c r="E1" s="39"/>
    </row>
    <row r="2" spans="1:5" ht="15">
      <c r="A2" s="39" t="s">
        <v>347</v>
      </c>
      <c r="B2" s="39"/>
      <c r="C2" s="39"/>
      <c r="D2" s="39"/>
      <c r="E2" s="39"/>
    </row>
    <row r="3" spans="1:5" ht="15">
      <c r="A3" s="39" t="s">
        <v>348</v>
      </c>
      <c r="B3" s="39"/>
      <c r="C3" s="39"/>
      <c r="D3" s="39"/>
      <c r="E3" s="39"/>
    </row>
    <row r="4" spans="1:5" ht="15">
      <c r="A4" s="39" t="s">
        <v>349</v>
      </c>
      <c r="B4" s="39"/>
      <c r="C4" s="39"/>
      <c r="D4" s="39"/>
      <c r="E4" s="39"/>
    </row>
    <row r="5" spans="1:5" ht="15">
      <c r="A5" s="73" t="s">
        <v>344</v>
      </c>
      <c r="B5" s="73"/>
      <c r="C5" s="73"/>
      <c r="D5" s="73"/>
      <c r="E5" s="73"/>
    </row>
    <row r="6" spans="1:5" ht="15">
      <c r="A6" s="74" t="s">
        <v>345</v>
      </c>
      <c r="B6" s="74"/>
      <c r="C6" s="74"/>
      <c r="D6" s="74"/>
      <c r="E6" s="74"/>
    </row>
    <row r="7" spans="1:5" ht="15">
      <c r="A7" s="70"/>
      <c r="B7" s="70" t="s">
        <v>0</v>
      </c>
      <c r="C7" s="71" t="s">
        <v>1</v>
      </c>
      <c r="D7" s="72" t="s">
        <v>2</v>
      </c>
      <c r="E7" s="72"/>
    </row>
    <row r="8" spans="1:5" ht="15">
      <c r="A8" s="70"/>
      <c r="B8" s="70"/>
      <c r="C8" s="71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58">
        <f>+D12+D14</f>
        <v>3223515.33</v>
      </c>
      <c r="E11" s="48"/>
    </row>
    <row r="12" spans="1:5" ht="17.25" customHeight="1">
      <c r="A12" s="31"/>
      <c r="B12" s="32" t="s">
        <v>8</v>
      </c>
      <c r="C12" s="48"/>
      <c r="D12" s="58">
        <v>3220147.5300000003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58">
        <v>3367.7999999999997</v>
      </c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58">
        <f>SUM(D17:D24)</f>
        <v>1542892.81</v>
      </c>
      <c r="E16" s="48"/>
    </row>
    <row r="17" spans="1:5" ht="26.25">
      <c r="A17" s="19"/>
      <c r="B17" s="32" t="s">
        <v>13</v>
      </c>
      <c r="C17" s="48"/>
      <c r="D17" s="58">
        <v>434950.21</v>
      </c>
      <c r="E17" s="48"/>
    </row>
    <row r="18" spans="1:5" ht="26.25">
      <c r="A18" s="19"/>
      <c r="B18" s="32" t="s">
        <v>14</v>
      </c>
      <c r="C18" s="48"/>
      <c r="D18" s="59">
        <v>123774.98</v>
      </c>
      <c r="E18" s="48"/>
    </row>
    <row r="19" spans="1:5" ht="26.25">
      <c r="A19" s="19"/>
      <c r="B19" s="32" t="s">
        <v>15</v>
      </c>
      <c r="C19" s="48"/>
      <c r="D19" s="58">
        <v>139731.47999999998</v>
      </c>
      <c r="E19" s="48"/>
    </row>
    <row r="20" spans="1:5" ht="15">
      <c r="A20" s="19"/>
      <c r="B20" s="32" t="s">
        <v>16</v>
      </c>
      <c r="C20" s="48"/>
      <c r="D20" s="58">
        <v>134601.07</v>
      </c>
      <c r="E20" s="48"/>
    </row>
    <row r="21" spans="1:5" ht="15">
      <c r="A21" s="19"/>
      <c r="B21" s="32" t="s">
        <v>17</v>
      </c>
      <c r="C21" s="48"/>
      <c r="D21" s="58">
        <v>36408.37</v>
      </c>
      <c r="E21" s="48"/>
    </row>
    <row r="22" spans="1:5" ht="15">
      <c r="A22" s="19"/>
      <c r="B22" s="32" t="s">
        <v>18</v>
      </c>
      <c r="C22" s="48"/>
      <c r="D22" s="58">
        <v>375791.22</v>
      </c>
      <c r="E22" s="48"/>
    </row>
    <row r="23" spans="1:5" ht="15">
      <c r="A23" s="19"/>
      <c r="B23" s="32" t="s">
        <v>19</v>
      </c>
      <c r="C23" s="48"/>
      <c r="D23" s="58">
        <v>297635.48000000004</v>
      </c>
      <c r="E23" s="48"/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58">
        <f>+D11-D16</f>
        <v>1680622.52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58">
        <f>+D29+D31+D32</f>
        <v>1208228.35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58">
        <v>668475.67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58">
        <v>6300</v>
      </c>
      <c r="E31" s="48"/>
    </row>
    <row r="32" spans="1:5" ht="15">
      <c r="A32" s="31"/>
      <c r="B32" s="32" t="s">
        <v>29</v>
      </c>
      <c r="C32" s="48"/>
      <c r="D32" s="58">
        <v>533452.68</v>
      </c>
      <c r="E32" s="48"/>
    </row>
    <row r="33" spans="1:5" ht="15">
      <c r="A33" s="28">
        <v>2</v>
      </c>
      <c r="B33" s="29" t="s">
        <v>30</v>
      </c>
      <c r="C33" s="48"/>
      <c r="D33" s="58">
        <f>+D34</f>
        <v>2982411.7</v>
      </c>
      <c r="E33" s="48"/>
    </row>
    <row r="34" spans="1:5" ht="26.25">
      <c r="A34" s="31"/>
      <c r="B34" s="32" t="s">
        <v>31</v>
      </c>
      <c r="C34" s="48"/>
      <c r="D34" s="58">
        <v>2982411.7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58">
        <f>+D27-D33</f>
        <v>-1774183.35</v>
      </c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58">
        <f>+D53</f>
        <v>230000</v>
      </c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58">
        <v>230000</v>
      </c>
      <c r="E53" s="48"/>
    </row>
    <row r="54" spans="1:5" ht="15">
      <c r="A54" s="28">
        <v>3</v>
      </c>
      <c r="B54" s="29" t="s">
        <v>52</v>
      </c>
      <c r="C54" s="48"/>
      <c r="D54" s="58">
        <f>+D44-D49</f>
        <v>-230000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58">
        <f>+D25+D42+D54</f>
        <v>-323560.8300000001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58">
        <v>397834.56</v>
      </c>
      <c r="E58" s="48"/>
    </row>
    <row r="59" spans="1:5" ht="15">
      <c r="A59" s="30"/>
      <c r="B59" s="34" t="s">
        <v>56</v>
      </c>
      <c r="C59" s="48"/>
      <c r="D59" s="58">
        <v>721395.39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350</v>
      </c>
      <c r="B61" s="50"/>
      <c r="C61" s="49"/>
      <c r="D61" s="60"/>
      <c r="E61" s="35"/>
    </row>
    <row r="62" spans="1:7" ht="15">
      <c r="A62" s="49" t="s">
        <v>351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355</v>
      </c>
      <c r="B64" s="49"/>
      <c r="C64" s="49"/>
      <c r="D64" s="35"/>
      <c r="E64" s="35"/>
    </row>
    <row r="65" spans="1:5" ht="15">
      <c r="A65" s="53" t="s">
        <v>356</v>
      </c>
      <c r="B65" s="53"/>
      <c r="C65" s="54"/>
      <c r="D65" s="35"/>
      <c r="E65" s="35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8">
      <selection activeCell="K33" sqref="K33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346</v>
      </c>
      <c r="B1" s="39"/>
      <c r="C1" s="39"/>
    </row>
    <row r="2" spans="1:3" ht="15">
      <c r="A2" s="39" t="s">
        <v>347</v>
      </c>
      <c r="B2" s="39"/>
      <c r="C2" s="39"/>
    </row>
    <row r="3" spans="1:3" ht="15">
      <c r="A3" s="39" t="s">
        <v>348</v>
      </c>
      <c r="B3" s="39"/>
      <c r="C3" s="39"/>
    </row>
    <row r="4" spans="1:3" ht="15">
      <c r="A4" s="39" t="s">
        <v>349</v>
      </c>
      <c r="B4" s="39"/>
      <c r="C4" s="39"/>
    </row>
    <row r="5" spans="1:11" ht="15">
      <c r="A5" s="68" t="s">
        <v>329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69" t="s">
        <v>330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45">
      <c r="A7" s="22" t="s">
        <v>300</v>
      </c>
      <c r="B7" s="22" t="s">
        <v>301</v>
      </c>
      <c r="C7" s="22" t="s">
        <v>302</v>
      </c>
      <c r="D7" s="22" t="s">
        <v>303</v>
      </c>
      <c r="E7" s="22" t="s">
        <v>304</v>
      </c>
      <c r="F7" s="22" t="s">
        <v>305</v>
      </c>
      <c r="G7" s="22" t="s">
        <v>306</v>
      </c>
      <c r="H7" s="22" t="s">
        <v>307</v>
      </c>
      <c r="I7" s="22" t="s">
        <v>308</v>
      </c>
      <c r="J7" s="22" t="s">
        <v>309</v>
      </c>
      <c r="K7" s="22" t="s">
        <v>310</v>
      </c>
    </row>
    <row r="8" spans="1:11" ht="21" customHeight="1">
      <c r="A8" s="20" t="s">
        <v>311</v>
      </c>
      <c r="B8" s="57">
        <v>2300020.64</v>
      </c>
      <c r="C8" s="38"/>
      <c r="D8" s="38"/>
      <c r="E8" s="57">
        <v>33925.6</v>
      </c>
      <c r="F8" s="38"/>
      <c r="G8" s="38"/>
      <c r="H8" s="38"/>
      <c r="I8" s="38"/>
      <c r="J8" s="57">
        <v>3634034.1</v>
      </c>
      <c r="K8" s="57">
        <f>SUM(B8:J8)</f>
        <v>5967980.34</v>
      </c>
    </row>
    <row r="9" spans="1:11" ht="15">
      <c r="A9" s="21" t="s">
        <v>312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314</v>
      </c>
      <c r="B11" s="57">
        <f>+B8</f>
        <v>2300020.64</v>
      </c>
      <c r="C11" s="38"/>
      <c r="D11" s="38"/>
      <c r="E11" s="57">
        <f>+E8</f>
        <v>33925.6</v>
      </c>
      <c r="F11" s="38"/>
      <c r="G11" s="38"/>
      <c r="H11" s="38"/>
      <c r="I11" s="38"/>
      <c r="J11" s="57">
        <f>+J8</f>
        <v>3634034.1</v>
      </c>
      <c r="K11" s="57">
        <f>SUM(B11:J11)</f>
        <v>5967980.34</v>
      </c>
    </row>
    <row r="12" spans="1:11" ht="30">
      <c r="A12" s="21" t="s">
        <v>315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316</v>
      </c>
      <c r="B13" s="38"/>
      <c r="C13" s="38"/>
      <c r="D13" s="38"/>
      <c r="E13" s="57">
        <v>-627571.08</v>
      </c>
      <c r="F13" s="38"/>
      <c r="G13" s="38"/>
      <c r="H13" s="38"/>
      <c r="I13" s="38"/>
      <c r="J13" s="38"/>
      <c r="K13" s="57">
        <f>SUM(B13:J13)</f>
        <v>-627571.08</v>
      </c>
    </row>
    <row r="14" spans="1:11" ht="30">
      <c r="A14" s="21" t="s">
        <v>317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318</v>
      </c>
      <c r="B15" s="38"/>
      <c r="C15" s="38"/>
      <c r="D15" s="38"/>
      <c r="E15" s="38"/>
      <c r="F15" s="38"/>
      <c r="G15" s="38"/>
      <c r="H15" s="38"/>
      <c r="I15" s="38"/>
      <c r="J15" s="57">
        <f>870521.17+230000</f>
        <v>1100521.17</v>
      </c>
      <c r="K15" s="57">
        <f>SUM(B15:J15)</f>
        <v>1100521.17</v>
      </c>
    </row>
    <row r="16" spans="1:11" ht="15">
      <c r="A16" s="21" t="s">
        <v>319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320</v>
      </c>
      <c r="B17" s="38"/>
      <c r="C17" s="38"/>
      <c r="D17" s="38"/>
      <c r="E17" s="38"/>
      <c r="F17" s="38"/>
      <c r="G17" s="38"/>
      <c r="H17" s="38"/>
      <c r="I17" s="38"/>
      <c r="J17" s="57">
        <v>-230000</v>
      </c>
      <c r="K17" s="57">
        <f>SUM(B17:J17)</f>
        <v>-230000</v>
      </c>
    </row>
    <row r="18" spans="1:11" ht="15">
      <c r="A18" s="21" t="s">
        <v>321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322</v>
      </c>
      <c r="B19" s="57">
        <f>+B11</f>
        <v>2300020.64</v>
      </c>
      <c r="C19" s="38"/>
      <c r="D19" s="38"/>
      <c r="E19" s="57">
        <f>+E11+E13</f>
        <v>-593645.48</v>
      </c>
      <c r="F19" s="38"/>
      <c r="G19" s="38"/>
      <c r="H19" s="38"/>
      <c r="I19" s="38"/>
      <c r="J19" s="57">
        <f>+J11+J15+J17</f>
        <v>4504555.27</v>
      </c>
      <c r="K19" s="57">
        <f>SUM(B19:J19)</f>
        <v>6210930.43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323</v>
      </c>
      <c r="B22" s="57">
        <f>+B19</f>
        <v>2300020.64</v>
      </c>
      <c r="C22" s="38"/>
      <c r="D22" s="38"/>
      <c r="E22" s="57">
        <f>+E19</f>
        <v>-593645.48</v>
      </c>
      <c r="F22" s="38"/>
      <c r="G22" s="38"/>
      <c r="H22" s="38"/>
      <c r="I22" s="38"/>
      <c r="J22" s="57">
        <f>+J19</f>
        <v>4504555.27</v>
      </c>
      <c r="K22" s="57">
        <f>SUM(B22:J22)</f>
        <v>6210930.43</v>
      </c>
    </row>
    <row r="23" spans="1:11" ht="15">
      <c r="A23" s="21" t="s">
        <v>324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314</v>
      </c>
      <c r="B25" s="57">
        <f>+B22</f>
        <v>2300020.64</v>
      </c>
      <c r="C25" s="38"/>
      <c r="D25" s="38"/>
      <c r="E25" s="57">
        <f>+E22</f>
        <v>-593645.48</v>
      </c>
      <c r="F25" s="38"/>
      <c r="G25" s="38"/>
      <c r="H25" s="38"/>
      <c r="I25" s="38"/>
      <c r="J25" s="57">
        <f>+J22</f>
        <v>4504555.27</v>
      </c>
      <c r="K25" s="57">
        <f>SUM(B25:J25)</f>
        <v>6210930.43</v>
      </c>
    </row>
    <row r="26" spans="1:11" ht="30">
      <c r="A26" s="21" t="s">
        <v>325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316</v>
      </c>
      <c r="B27" s="38"/>
      <c r="C27" s="38"/>
      <c r="D27" s="38"/>
      <c r="E27" s="57">
        <v>881721.35</v>
      </c>
      <c r="F27" s="38"/>
      <c r="G27" s="38"/>
      <c r="H27" s="38"/>
      <c r="I27" s="38"/>
      <c r="J27" s="38"/>
      <c r="K27" s="38"/>
    </row>
    <row r="28" spans="1:11" ht="30">
      <c r="A28" s="21" t="s">
        <v>326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327</v>
      </c>
      <c r="B29" s="38"/>
      <c r="C29" s="38"/>
      <c r="D29" s="38"/>
      <c r="E29" s="38"/>
      <c r="F29" s="38"/>
      <c r="G29" s="38"/>
      <c r="H29" s="38"/>
      <c r="I29" s="38"/>
      <c r="J29" s="57">
        <v>1046503.56</v>
      </c>
      <c r="K29" s="57">
        <f>SUM(B29:J29)</f>
        <v>1046503.56</v>
      </c>
    </row>
    <row r="30" spans="1:11" ht="15">
      <c r="A30" s="21" t="s">
        <v>319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320</v>
      </c>
      <c r="B31" s="38"/>
      <c r="C31" s="38"/>
      <c r="D31" s="38"/>
      <c r="E31" s="38"/>
      <c r="F31" s="38"/>
      <c r="G31" s="38"/>
      <c r="H31" s="38"/>
      <c r="I31" s="38"/>
      <c r="J31" s="57">
        <v>-230000</v>
      </c>
      <c r="K31" s="57">
        <f>SUM(B31:J31)</f>
        <v>-230000</v>
      </c>
    </row>
    <row r="32" spans="1:11" ht="15">
      <c r="A32" s="21" t="s">
        <v>321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328</v>
      </c>
      <c r="B33" s="57">
        <f>+B25</f>
        <v>2300020.64</v>
      </c>
      <c r="C33" s="38"/>
      <c r="D33" s="38"/>
      <c r="E33" s="57">
        <f>+E25+E27</f>
        <v>288075.87</v>
      </c>
      <c r="F33" s="38"/>
      <c r="G33" s="38"/>
      <c r="H33" s="38"/>
      <c r="I33" s="38"/>
      <c r="J33" s="57">
        <f>+J25+J29+J31</f>
        <v>5321058.83</v>
      </c>
      <c r="K33" s="57">
        <f>SUM(B33:J33)</f>
        <v>7909155.34</v>
      </c>
    </row>
    <row r="35" spans="1:3" ht="15">
      <c r="A35" s="55" t="s">
        <v>350</v>
      </c>
      <c r="B35" s="39"/>
      <c r="C35" s="39"/>
    </row>
    <row r="36" spans="1:3" ht="15">
      <c r="A36" s="55" t="s">
        <v>351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355</v>
      </c>
      <c r="B38" s="39"/>
      <c r="C38" s="39"/>
    </row>
    <row r="39" spans="1:3" ht="15">
      <c r="A39" s="39" t="s">
        <v>353</v>
      </c>
      <c r="B39" s="39"/>
      <c r="C39" s="39"/>
    </row>
  </sheetData>
  <sheetProtection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2012-02-21T10:16:38Z</cp:lastPrinted>
  <dcterms:created xsi:type="dcterms:W3CDTF">2012-02-03T11:53:42Z</dcterms:created>
  <dcterms:modified xsi:type="dcterms:W3CDTF">2012-11-05T15:34:21Z</dcterms:modified>
  <cp:category/>
  <cp:version/>
  <cp:contentType/>
  <cp:contentStatus/>
</cp:coreProperties>
</file>