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BS" sheetId="1" r:id="rId1"/>
    <sheet name="BU" sheetId="2" r:id="rId2"/>
    <sheet name="BNT" sheetId="3" r:id="rId3"/>
    <sheet name="PNK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<sst xmlns="http://schemas.openxmlformats.org/spreadsheetml/2006/main" count="424" uniqueCount="361">
  <si>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</si>
  <si>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</si>
  <si>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</si>
  <si>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</si>
  <si>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</si>
  <si>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</si>
  <si>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</si>
  <si>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</si>
  <si>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</si>
  <si>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</si>
  <si>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</si>
  <si>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</si>
  <si>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</si>
  <si>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</si>
  <si>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</si>
  <si>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</si>
  <si>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</si>
  <si>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</si>
  <si>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</si>
  <si>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</si>
  <si>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</si>
  <si>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</si>
  <si>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</si>
  <si>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</si>
  <si>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</si>
  <si>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</si>
  <si>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</si>
  <si>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</si>
  <si>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</si>
  <si>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</si>
  <si>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</si>
  <si>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</si>
  <si>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</si>
  <si>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</si>
  <si>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</si>
  <si>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</si>
  <si>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</si>
  <si>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</si>
  <si>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</si>
  <si>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</si>
  <si>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</si>
  <si>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</si>
  <si>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</si>
  <si>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</si>
  <si>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</si>
  <si>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</si>
  <si>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</si>
  <si>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</si>
  <si>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</si>
  <si>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</si>
  <si>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</si>
  <si>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</si>
  <si>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</si>
  <si>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</si>
  <si>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</si>
  <si>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</si>
  <si>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</si>
  <si>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</si>
  <si>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</si>
  <si>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</si>
  <si>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</si>
  <si>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</si>
  <si>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</si>
  <si>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</si>
  <si>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</si>
  <si>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</si>
  <si>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</si>
  <si>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</si>
  <si>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</si>
  <si>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</si>
  <si>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</si>
  <si>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</si>
  <si>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</si>
  <si>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</si>
  <si>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</si>
  <si>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</si>
  <si>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</si>
  <si>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</si>
  <si>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</si>
  <si>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</si>
  <si>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</si>
  <si>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</si>
  <si>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</si>
  <si>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</si>
  <si>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</si>
  <si>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</si>
  <si>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</si>
  <si>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</si>
  <si>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</si>
  <si>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</si>
  <si>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</si>
  <si>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</si>
  <si>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</si>
  <si>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</si>
  <si>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</si>
  <si>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</si>
  <si>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</si>
  <si>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</si>
  <si>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</si>
  <si>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</si>
  <si>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</si>
  <si>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</si>
  <si>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</si>
  <si>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</si>
  <si>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</si>
  <si>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</si>
  <si>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</si>
  <si>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</si>
  <si>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</si>
  <si>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</si>
  <si>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</si>
  <si>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</si>
  <si>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</si>
  <si>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</si>
  <si>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</si>
  <si>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</si>
  <si>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</si>
  <si>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</si>
  <si>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</si>
  <si>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</si>
  <si>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</si>
  <si>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</si>
  <si>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</si>
  <si>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</si>
  <si>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</si>
  <si>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</si>
  <si>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</si>
  <si>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</si>
  <si>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</si>
  <si>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</si>
  <si>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</si>
  <si>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</si>
  <si>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</si>
  <si>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</si>
  <si>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</si>
  <si>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</si>
  <si>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</si>
  <si>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</si>
  <si>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</si>
  <si>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</si>
  <si>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</si>
  <si>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</si>
  <si>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</si>
  <si>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</si>
  <si>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</si>
  <si>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</si>
  <si>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</si>
  <si>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</si>
  <si>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</si>
  <si>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</si>
  <si>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</si>
  <si>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</si>
  <si>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</si>
  <si>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</si>
  <si>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</si>
  <si>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</si>
  <si>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</si>
  <si>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</si>
  <si>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</si>
  <si>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</si>
  <si>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</si>
  <si>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</si>
  <si>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</si>
  <si>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</si>
  <si>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</si>
  <si>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</si>
  <si>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</si>
  <si>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</si>
  <si>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</si>
  <si>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</si>
  <si>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</si>
  <si>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</si>
  <si>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</si>
  <si>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</si>
  <si>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</si>
  <si>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</si>
  <si>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</si>
  <si>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</si>
  <si>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</si>
  <si>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</si>
  <si>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</si>
  <si>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</si>
  <si>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</si>
  <si>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</si>
  <si>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</si>
  <si>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</si>
  <si>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</si>
  <si>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</si>
  <si>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</si>
  <si>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</si>
  <si>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</si>
  <si>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</si>
  <si>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</si>
  <si>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</si>
  <si>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</si>
  <si>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</si>
  <si>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</si>
  <si>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</si>
  <si>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</si>
  <si>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</si>
  <si>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</si>
  <si>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</si>
  <si>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</si>
  <si>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</si>
  <si>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</si>
  <si>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</si>
  <si>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</si>
  <si>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</si>
  <si>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</si>
  <si>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</si>
  <si>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</si>
  <si>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</si>
  <si>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</si>
  <si>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</si>
  <si>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</si>
  <si>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</si>
  <si>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</si>
  <si>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</si>
  <si>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</si>
  <si>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</si>
  <si>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</si>
  <si>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</si>
  <si>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</si>
  <si>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</si>
  <si>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</si>
  <si>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</si>
  <si>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</si>
  <si>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</si>
  <si>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</si>
  <si>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</si>
  <si>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</si>
  <si>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Datum,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</si>
  <si>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</si>
  <si>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</si>
  <si>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</si>
  <si>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</si>
  <si>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</si>
  <si>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</si>
  <si>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</si>
  <si>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</si>
  <si>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</si>
  <si>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</si>
  <si>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</si>
  <si>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</si>
  <si>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</si>
  <si>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</si>
  <si>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</si>
  <si>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</si>
  <si>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</si>
  <si>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</si>
  <si>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</si>
  <si>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</si>
  <si>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</si>
  <si>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</si>
  <si>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</si>
  <si>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</si>
  <si>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</si>
  <si>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</si>
  <si>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</si>
  <si>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</si>
  <si>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</si>
  <si>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</si>
  <si>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</si>
  <si>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</si>
  <si>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</si>
  <si>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</si>
  <si>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</si>
  <si>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</si>
  <si>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</si>
  <si>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</si>
  <si>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</si>
  <si>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</si>
  <si>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</si>
  <si>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</si>
  <si>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</si>
  <si>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</si>
  <si>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</si>
  <si>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</si>
  <si>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</si>
  <si>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</si>
  <si>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</si>
  <si>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</si>
  <si>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</si>
  <si>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</si>
  <si>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</si>
  <si>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</si>
  <si>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</si>
  <si>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</si>
  <si>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</si>
  <si>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</si>
  <si>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</si>
  <si>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</si>
  <si>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</si>
  <si>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</si>
  <si>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</si>
  <si>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</si>
  <si>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</si>
  <si>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</si>
  <si>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</si>
  <si>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</si>
  <si>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</si>
  <si>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</si>
  <si>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</si>
  <si>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</si>
  <si>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</si>
  <si>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</si>
  <si>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</si>
  <si>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</si>
  <si>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</si>
  <si>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</si>
  <si>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</si>
  <si>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</si>
  <si>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</si>
  <si>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</si>
  <si>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</si>
  <si>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</si>
  <si>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</si>
  <si>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</si>
  <si>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</si>
  <si>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</si>
  <si>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</si>
  <si>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</si>
  <si>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</si>
  <si>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</si>
  <si>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</si>
  <si>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</si>
  <si>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</si>
  <si>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</si>
  <si>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</si>
  <si>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</si>
  <si>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</si>
  <si>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</si>
  <si>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</si>
  <si>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</si>
  <si>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</si>
  <si>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</si>
  <si>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</si>
  <si>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</si>
  <si>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</si>
  <si>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</si>
  <si>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</si>
  <si>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</si>
  <si>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</si>
  <si>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</si>
  <si>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</si>
  <si>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</si>
  <si>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</si>
  <si>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</si>
  <si>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</si>
  <si>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</si>
  <si>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</si>
  <si>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</si>
  <si>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</si>
  <si>
    <t>Datum,  17.10.2013.</t>
  </si>
  <si>
    <t>17.10.2013.</t>
  </si>
  <si>
    <t>Datum,  15.01.2014.</t>
  </si>
  <si>
    <t>od 01.01. do 31.12.2013.</t>
  </si>
  <si>
    <t>od  01.01. do 31.12.2013</t>
  </si>
  <si>
    <t>Datum, 15.01.2014.</t>
  </si>
  <si>
    <t>porez na premije</t>
  </si>
  <si>
    <t>bruto 2 zarade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</si>
</sst>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_-;\(#,###,000\);\-_;"/>
    <numFmt numFmtId="165" formatCode="#,###.00_-;\(#,###,000.00\);\-_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4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wrapText="1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5" fillId="0" borderId="0" xfId="0" applyFont="1" applyAlignment="1" applyProtection="1">
      <alignment/>
      <protection locked="0"/>
    </xf>
    <xf numFmtId="4" fontId="45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44" fillId="34" borderId="10" xfId="0" applyFont="1" applyFill="1" applyBorder="1" applyAlignment="1" applyProtection="1">
      <alignment/>
      <protection locked="0"/>
    </xf>
    <xf numFmtId="0" fontId="45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center"/>
      <protection locked="0"/>
    </xf>
    <xf numFmtId="4" fontId="2" fillId="35" borderId="10" xfId="0" applyNumberFormat="1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0" fontId="7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/>
    </xf>
    <xf numFmtId="0" fontId="44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4" fillId="0" borderId="0" xfId="0" applyFont="1" applyFill="1" applyAlignment="1">
      <alignment/>
    </xf>
    <xf numFmtId="164" fontId="3" fillId="0" borderId="10" xfId="0" applyNumberFormat="1" applyFont="1" applyBorder="1" applyAlignment="1" applyProtection="1">
      <alignment/>
      <protection locked="0"/>
    </xf>
    <xf numFmtId="164" fontId="45" fillId="35" borderId="10" xfId="0" applyNumberFormat="1" applyFont="1" applyFill="1" applyBorder="1" applyAlignment="1" applyProtection="1">
      <alignment/>
      <protection locked="0"/>
    </xf>
    <xf numFmtId="164" fontId="44" fillId="0" borderId="10" xfId="0" applyNumberFormat="1" applyFont="1" applyBorder="1" applyAlignment="1" applyProtection="1">
      <alignment/>
      <protection locked="0"/>
    </xf>
    <xf numFmtId="164" fontId="45" fillId="35" borderId="10" xfId="0" applyNumberFormat="1" applyFont="1" applyFill="1" applyBorder="1" applyAlignment="1" applyProtection="1">
      <alignment/>
      <protection locked="0"/>
    </xf>
    <xf numFmtId="164" fontId="44" fillId="35" borderId="10" xfId="0" applyNumberFormat="1" applyFont="1" applyFill="1" applyBorder="1" applyAlignment="1" applyProtection="1">
      <alignment/>
      <protection locked="0"/>
    </xf>
    <xf numFmtId="164" fontId="45" fillId="34" borderId="10" xfId="0" applyNumberFormat="1" applyFont="1" applyFill="1" applyBorder="1" applyAlignment="1" applyProtection="1">
      <alignment/>
      <protection locked="0"/>
    </xf>
    <xf numFmtId="164" fontId="44" fillId="0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164" fontId="2" fillId="35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/>
      <protection locked="0"/>
    </xf>
    <xf numFmtId="164" fontId="3" fillId="35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164" fontId="2" fillId="35" borderId="1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0" borderId="0" xfId="0" applyFont="1" applyAlignment="1" applyProtection="1">
      <alignment horizontal="center"/>
      <protection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 applyProtection="1">
      <alignment horizontal="left"/>
      <protection locked="0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12" xfId="0" applyFont="1" applyBorder="1" applyAlignment="1" applyProtection="1">
      <alignment horizontal="center"/>
      <protection locked="0"/>
    </xf>
    <xf numFmtId="164" fontId="44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4" fontId="44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82">
      <selection activeCell="F70" sqref="F1:H16384"/>
    </sheetView>
  </sheetViews>
  <sheetFormatPr defaultColWidth="9.140625" defaultRowHeight="15"/>
  <cols>
    <col min="1" max="1" width="16.28125" style="13" customWidth="1"/>
    <col min="2" max="2" width="66.7109375" style="2" customWidth="1"/>
    <col min="3" max="3" width="11.57421875" style="2" customWidth="1"/>
    <col min="4" max="4" width="18.8515625" style="2" customWidth="1"/>
    <col min="5" max="5" width="17.00390625" style="2" customWidth="1"/>
    <col min="6" max="6" width="9.140625" style="2" customWidth="1"/>
    <col min="7" max="7" width="17.8515625" style="2" customWidth="1"/>
    <col min="8" max="8" width="10.421875" style="2" bestFit="1" customWidth="1"/>
    <col min="9" max="9" width="9.8515625" style="2" bestFit="1" customWidth="1"/>
    <col min="10" max="16384" width="9.140625" style="2" customWidth="1"/>
  </cols>
  <sheetData>
    <row r="1" spans="1:5" ht="12.75">
      <c r="A1" s="112" t="s">
        <v>0</v>
      </c>
      <c r="B1" s="112"/>
      <c r="C1" s="1"/>
      <c r="D1" s="1"/>
      <c r="E1" s="1"/>
    </row>
    <row r="2" spans="1:5" ht="12.75">
      <c r="A2" s="112" t="s">
        <v>1</v>
      </c>
      <c r="B2" s="112"/>
      <c r="C2" s="1"/>
      <c r="D2" s="1"/>
      <c r="E2" s="1"/>
    </row>
    <row r="3" spans="1:5" ht="12.75">
      <c r="A3" s="112" t="s">
        <v>2</v>
      </c>
      <c r="B3" s="112"/>
      <c r="C3" s="1"/>
      <c r="D3" s="1"/>
      <c r="E3" s="1"/>
    </row>
    <row r="4" spans="1:5" ht="12.75">
      <c r="A4" s="112" t="s">
        <v>3</v>
      </c>
      <c r="B4" s="112"/>
      <c r="C4" s="1"/>
      <c r="D4" s="1"/>
      <c r="E4" s="1"/>
    </row>
    <row r="5" spans="1:5" ht="12.75">
      <c r="A5" s="113" t="s">
        <v>4</v>
      </c>
      <c r="B5" s="113"/>
      <c r="C5" s="113"/>
      <c r="D5" s="113"/>
      <c r="E5" s="113"/>
    </row>
    <row r="6" spans="1:5" ht="12.75">
      <c r="A6" s="111" t="s">
        <v>356</v>
      </c>
      <c r="B6" s="111"/>
      <c r="C6" s="111"/>
      <c r="D6" s="111"/>
      <c r="E6" s="111"/>
    </row>
    <row r="7" spans="1:5" ht="12.75">
      <c r="A7" s="113" t="s">
        <v>5</v>
      </c>
      <c r="B7" s="113"/>
      <c r="C7" s="113"/>
      <c r="D7" s="113"/>
      <c r="E7" s="113"/>
    </row>
    <row r="8" spans="1:5" ht="12.75">
      <c r="A8" s="114" t="s">
        <v>6</v>
      </c>
      <c r="B8" s="114" t="s">
        <v>7</v>
      </c>
      <c r="C8" s="114" t="s">
        <v>8</v>
      </c>
      <c r="D8" s="114" t="s">
        <v>9</v>
      </c>
      <c r="E8" s="114"/>
    </row>
    <row r="9" spans="1:5" ht="12.75">
      <c r="A9" s="114"/>
      <c r="B9" s="114"/>
      <c r="C9" s="114"/>
      <c r="D9" s="3" t="s">
        <v>10</v>
      </c>
      <c r="E9" s="3" t="s">
        <v>11</v>
      </c>
    </row>
    <row r="10" spans="1:5" ht="12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2" customHeight="1">
      <c r="A11" s="5" t="s">
        <v>12</v>
      </c>
      <c r="B11" s="86" t="s">
        <v>13</v>
      </c>
      <c r="C11" s="87"/>
      <c r="D11" s="94">
        <f>+D13+D15</f>
        <v>155348.16999999998</v>
      </c>
      <c r="E11" s="94">
        <f>+E13+E15</f>
        <v>201077</v>
      </c>
    </row>
    <row r="12" spans="1:5" ht="12" customHeight="1">
      <c r="A12" s="5" t="s">
        <v>14</v>
      </c>
      <c r="B12" s="7" t="s">
        <v>15</v>
      </c>
      <c r="C12" s="6"/>
      <c r="D12" s="95"/>
      <c r="E12" s="95"/>
    </row>
    <row r="13" spans="1:5" ht="12" customHeight="1">
      <c r="A13" s="5" t="s">
        <v>16</v>
      </c>
      <c r="B13" s="7" t="s">
        <v>17</v>
      </c>
      <c r="C13" s="6"/>
      <c r="D13" s="95">
        <v>262302.31</v>
      </c>
      <c r="E13" s="93">
        <v>256406</v>
      </c>
    </row>
    <row r="14" spans="1:5" ht="12" customHeight="1">
      <c r="A14" s="5" t="s">
        <v>18</v>
      </c>
      <c r="B14" s="8" t="s">
        <v>19</v>
      </c>
      <c r="C14" s="6"/>
      <c r="D14" s="95"/>
      <c r="E14" s="95"/>
    </row>
    <row r="15" spans="1:5" ht="12" customHeight="1">
      <c r="A15" s="5" t="s">
        <v>20</v>
      </c>
      <c r="B15" s="7" t="s">
        <v>21</v>
      </c>
      <c r="C15" s="6"/>
      <c r="D15" s="95">
        <v>-106954.14</v>
      </c>
      <c r="E15" s="95">
        <v>-55329</v>
      </c>
    </row>
    <row r="16" spans="1:5" ht="12" customHeight="1">
      <c r="A16" s="5" t="s">
        <v>12</v>
      </c>
      <c r="B16" s="88" t="s">
        <v>22</v>
      </c>
      <c r="C16" s="87"/>
      <c r="D16" s="94">
        <f>+D18+D21+D20</f>
        <v>182973.64</v>
      </c>
      <c r="E16" s="94">
        <f>+E18+E21+E20</f>
        <v>212061</v>
      </c>
    </row>
    <row r="17" spans="1:5" ht="12" customHeight="1">
      <c r="A17" s="5" t="s">
        <v>23</v>
      </c>
      <c r="B17" s="7" t="s">
        <v>24</v>
      </c>
      <c r="C17" s="6"/>
      <c r="D17" s="95"/>
      <c r="E17" s="95"/>
    </row>
    <row r="18" spans="1:5" ht="12" customHeight="1">
      <c r="A18" s="5" t="s">
        <v>25</v>
      </c>
      <c r="B18" s="7" t="s">
        <v>26</v>
      </c>
      <c r="C18" s="6"/>
      <c r="D18" s="95">
        <v>391188.88</v>
      </c>
      <c r="E18" s="95">
        <v>375426</v>
      </c>
    </row>
    <row r="19" spans="1:5" ht="12" customHeight="1">
      <c r="A19" s="5" t="s">
        <v>27</v>
      </c>
      <c r="B19" s="8" t="s">
        <v>28</v>
      </c>
      <c r="C19" s="6"/>
      <c r="D19" s="95"/>
      <c r="E19" s="95"/>
    </row>
    <row r="20" spans="1:5" ht="12" customHeight="1">
      <c r="A20" s="5" t="s">
        <v>29</v>
      </c>
      <c r="B20" s="8" t="s">
        <v>30</v>
      </c>
      <c r="C20" s="6"/>
      <c r="D20" s="95">
        <v>14457.66</v>
      </c>
      <c r="E20" s="95"/>
    </row>
    <row r="21" spans="1:5" ht="12" customHeight="1">
      <c r="A21" s="5" t="s">
        <v>31</v>
      </c>
      <c r="B21" s="8" t="s">
        <v>32</v>
      </c>
      <c r="C21" s="6"/>
      <c r="D21" s="95">
        <v>-222672.9</v>
      </c>
      <c r="E21" s="95">
        <v>-163365</v>
      </c>
    </row>
    <row r="22" spans="1:5" ht="12" customHeight="1">
      <c r="A22" s="5" t="s">
        <v>12</v>
      </c>
      <c r="B22" s="86" t="s">
        <v>33</v>
      </c>
      <c r="C22" s="87"/>
      <c r="D22" s="94">
        <f>+D23+D35+D25+D30</f>
        <v>5052537.26</v>
      </c>
      <c r="E22" s="94">
        <f>+E23+E35+E25+E30</f>
        <v>1761121</v>
      </c>
    </row>
    <row r="23" spans="1:5" ht="12" customHeight="1">
      <c r="A23" s="5" t="s">
        <v>12</v>
      </c>
      <c r="B23" s="7" t="s">
        <v>34</v>
      </c>
      <c r="C23" s="6"/>
      <c r="D23" s="95"/>
      <c r="E23" s="95"/>
    </row>
    <row r="24" spans="1:5" ht="12" customHeight="1">
      <c r="A24" s="9" t="s">
        <v>35</v>
      </c>
      <c r="B24" s="7" t="s">
        <v>36</v>
      </c>
      <c r="C24" s="6"/>
      <c r="D24" s="95"/>
      <c r="E24" s="95"/>
    </row>
    <row r="25" spans="1:5" ht="12" customHeight="1">
      <c r="A25" s="9" t="s">
        <v>37</v>
      </c>
      <c r="B25" s="7" t="s">
        <v>38</v>
      </c>
      <c r="C25" s="6"/>
      <c r="D25" s="95">
        <v>5002537.26</v>
      </c>
      <c r="E25" s="95">
        <v>1711121</v>
      </c>
    </row>
    <row r="26" spans="1:5" ht="12" customHeight="1">
      <c r="A26" s="9" t="s">
        <v>39</v>
      </c>
      <c r="B26" s="7" t="s">
        <v>40</v>
      </c>
      <c r="C26" s="6"/>
      <c r="D26" s="95"/>
      <c r="E26" s="95"/>
    </row>
    <row r="27" spans="1:5" ht="12" customHeight="1">
      <c r="A27" s="9" t="s">
        <v>41</v>
      </c>
      <c r="B27" s="7" t="s">
        <v>42</v>
      </c>
      <c r="C27" s="6"/>
      <c r="D27" s="95"/>
      <c r="E27" s="95"/>
    </row>
    <row r="28" spans="1:5" ht="12" customHeight="1">
      <c r="A28" s="9" t="s">
        <v>43</v>
      </c>
      <c r="B28" s="7" t="s">
        <v>44</v>
      </c>
      <c r="C28" s="6"/>
      <c r="D28" s="95"/>
      <c r="E28" s="95"/>
    </row>
    <row r="29" spans="1:5" ht="12" customHeight="1">
      <c r="A29" s="9" t="s">
        <v>45</v>
      </c>
      <c r="B29" s="8" t="s">
        <v>46</v>
      </c>
      <c r="C29" s="6"/>
      <c r="D29" s="95"/>
      <c r="E29" s="95"/>
    </row>
    <row r="30" spans="1:5" ht="12" customHeight="1">
      <c r="A30" s="5" t="s">
        <v>47</v>
      </c>
      <c r="B30" s="7" t="s">
        <v>48</v>
      </c>
      <c r="C30" s="6"/>
      <c r="D30" s="95">
        <v>50000</v>
      </c>
      <c r="E30" s="95">
        <v>50000</v>
      </c>
    </row>
    <row r="31" spans="1:5" ht="12" customHeight="1">
      <c r="A31" s="5" t="s">
        <v>49</v>
      </c>
      <c r="B31" s="7" t="s">
        <v>50</v>
      </c>
      <c r="C31" s="6"/>
      <c r="D31" s="95"/>
      <c r="E31" s="95"/>
    </row>
    <row r="32" spans="1:5" ht="12" customHeight="1">
      <c r="A32" s="9" t="s">
        <v>51</v>
      </c>
      <c r="B32" s="7" t="s">
        <v>52</v>
      </c>
      <c r="C32" s="6"/>
      <c r="D32" s="95"/>
      <c r="E32" s="95"/>
    </row>
    <row r="33" spans="1:5" ht="12" customHeight="1">
      <c r="A33" s="9" t="s">
        <v>53</v>
      </c>
      <c r="B33" s="7" t="s">
        <v>54</v>
      </c>
      <c r="C33" s="6"/>
      <c r="D33" s="95"/>
      <c r="E33" s="95"/>
    </row>
    <row r="34" spans="1:5" ht="12" customHeight="1">
      <c r="A34" s="9" t="s">
        <v>55</v>
      </c>
      <c r="B34" s="7" t="s">
        <v>56</v>
      </c>
      <c r="C34" s="6"/>
      <c r="D34" s="95"/>
      <c r="E34" s="95"/>
    </row>
    <row r="35" spans="1:5" ht="12" customHeight="1">
      <c r="A35" s="5" t="s">
        <v>12</v>
      </c>
      <c r="B35" s="8" t="s">
        <v>57</v>
      </c>
      <c r="C35" s="6"/>
      <c r="D35" s="95"/>
      <c r="E35" s="95"/>
    </row>
    <row r="36" spans="1:5" ht="12" customHeight="1">
      <c r="A36" s="9" t="s">
        <v>58</v>
      </c>
      <c r="B36" s="8" t="s">
        <v>59</v>
      </c>
      <c r="C36" s="6"/>
      <c r="D36" s="95"/>
      <c r="E36" s="95"/>
    </row>
    <row r="37" spans="1:5" ht="12" customHeight="1">
      <c r="A37" s="5" t="s">
        <v>60</v>
      </c>
      <c r="B37" s="8" t="s">
        <v>61</v>
      </c>
      <c r="C37" s="6"/>
      <c r="D37" s="95"/>
      <c r="E37" s="95"/>
    </row>
    <row r="38" spans="1:5" ht="12" customHeight="1">
      <c r="A38" s="5" t="s">
        <v>62</v>
      </c>
      <c r="B38" s="8" t="s">
        <v>63</v>
      </c>
      <c r="C38" s="6"/>
      <c r="D38" s="95"/>
      <c r="E38" s="95"/>
    </row>
    <row r="39" spans="1:5" ht="12" customHeight="1">
      <c r="A39" s="5" t="s">
        <v>12</v>
      </c>
      <c r="B39" s="86" t="s">
        <v>64</v>
      </c>
      <c r="C39" s="87"/>
      <c r="D39" s="94">
        <f>+D41</f>
        <v>2565000</v>
      </c>
      <c r="E39" s="94">
        <f>+E41</f>
        <v>4370001</v>
      </c>
    </row>
    <row r="40" spans="1:5" ht="12" customHeight="1">
      <c r="A40" s="5" t="s">
        <v>65</v>
      </c>
      <c r="B40" s="7" t="s">
        <v>66</v>
      </c>
      <c r="C40" s="6"/>
      <c r="D40" s="95"/>
      <c r="E40" s="95"/>
    </row>
    <row r="41" spans="1:5" ht="12" customHeight="1">
      <c r="A41" s="5" t="s">
        <v>67</v>
      </c>
      <c r="B41" s="7" t="s">
        <v>68</v>
      </c>
      <c r="C41" s="6"/>
      <c r="D41" s="95">
        <v>2565000</v>
      </c>
      <c r="E41" s="95">
        <v>4370001</v>
      </c>
    </row>
    <row r="42" spans="1:5" ht="12" customHeight="1">
      <c r="A42" s="5">
        <v>186</v>
      </c>
      <c r="B42" s="7" t="s">
        <v>69</v>
      </c>
      <c r="C42" s="6"/>
      <c r="D42" s="95"/>
      <c r="E42" s="95"/>
    </row>
    <row r="43" spans="1:5" ht="12" customHeight="1">
      <c r="A43" s="5" t="s">
        <v>12</v>
      </c>
      <c r="B43" s="86" t="s">
        <v>70</v>
      </c>
      <c r="C43" s="87"/>
      <c r="D43" s="94">
        <f>+D44+D45+D52</f>
        <v>2568283.02</v>
      </c>
      <c r="E43" s="94">
        <f>+E44+E45+E52</f>
        <v>838944</v>
      </c>
    </row>
    <row r="44" spans="1:5" ht="12" customHeight="1">
      <c r="A44" s="5">
        <v>11</v>
      </c>
      <c r="B44" s="7" t="s">
        <v>71</v>
      </c>
      <c r="C44" s="6"/>
      <c r="D44" s="95">
        <v>56468.48</v>
      </c>
      <c r="E44" s="95">
        <v>28824</v>
      </c>
    </row>
    <row r="45" spans="1:5" ht="12" customHeight="1">
      <c r="A45" s="5" t="s">
        <v>12</v>
      </c>
      <c r="B45" s="7" t="s">
        <v>72</v>
      </c>
      <c r="C45" s="59"/>
      <c r="D45" s="99">
        <f>+SUM(D46:D52)</f>
        <v>2511814.54</v>
      </c>
      <c r="E45" s="99">
        <v>810120</v>
      </c>
    </row>
    <row r="46" spans="1:5" ht="12" customHeight="1">
      <c r="A46" s="5">
        <v>12</v>
      </c>
      <c r="B46" s="7" t="s">
        <v>73</v>
      </c>
      <c r="C46" s="59"/>
      <c r="D46" s="99">
        <f>1893575.72+0.92</f>
        <v>1893576.64</v>
      </c>
      <c r="E46" s="99">
        <v>426902</v>
      </c>
    </row>
    <row r="47" spans="1:5" ht="12" customHeight="1">
      <c r="A47" s="5">
        <v>13</v>
      </c>
      <c r="B47" s="7" t="s">
        <v>74</v>
      </c>
      <c r="C47" s="59"/>
      <c r="D47" s="99">
        <v>11081.98</v>
      </c>
      <c r="E47" s="99">
        <v>23947</v>
      </c>
    </row>
    <row r="48" spans="1:5" ht="12" customHeight="1">
      <c r="A48" s="5">
        <v>14</v>
      </c>
      <c r="B48" s="7" t="s">
        <v>75</v>
      </c>
      <c r="C48" s="59"/>
      <c r="D48" s="99">
        <v>41140.5</v>
      </c>
      <c r="E48" s="99">
        <v>1867</v>
      </c>
    </row>
    <row r="49" spans="1:5" ht="12" customHeight="1">
      <c r="A49" s="5">
        <v>15</v>
      </c>
      <c r="B49" s="7" t="s">
        <v>76</v>
      </c>
      <c r="C49" s="59"/>
      <c r="D49" s="99">
        <v>53973.15</v>
      </c>
      <c r="E49" s="99">
        <v>3744</v>
      </c>
    </row>
    <row r="50" spans="1:5" ht="12" customHeight="1">
      <c r="A50" s="5">
        <v>16</v>
      </c>
      <c r="B50" s="7" t="s">
        <v>77</v>
      </c>
      <c r="C50" s="59"/>
      <c r="D50" s="99">
        <v>5305.37</v>
      </c>
      <c r="E50" s="99"/>
    </row>
    <row r="51" spans="1:5" ht="12" customHeight="1">
      <c r="A51" s="5">
        <v>17</v>
      </c>
      <c r="B51" s="7" t="s">
        <v>78</v>
      </c>
      <c r="C51" s="59"/>
      <c r="D51" s="99">
        <v>506736.9</v>
      </c>
      <c r="E51" s="99">
        <v>353660</v>
      </c>
    </row>
    <row r="52" spans="1:5" ht="12" customHeight="1">
      <c r="A52" s="9" t="s">
        <v>79</v>
      </c>
      <c r="B52" s="7" t="s">
        <v>80</v>
      </c>
      <c r="C52" s="59"/>
      <c r="D52" s="99"/>
      <c r="E52" s="99"/>
    </row>
    <row r="53" spans="1:5" ht="12" customHeight="1">
      <c r="A53" s="9" t="s">
        <v>81</v>
      </c>
      <c r="B53" s="86" t="s">
        <v>82</v>
      </c>
      <c r="C53" s="87"/>
      <c r="D53" s="94">
        <v>1890214.64</v>
      </c>
      <c r="E53" s="96">
        <v>643561</v>
      </c>
    </row>
    <row r="54" spans="1:5" ht="12" customHeight="1">
      <c r="A54" s="5" t="s">
        <v>12</v>
      </c>
      <c r="B54" s="86" t="s">
        <v>83</v>
      </c>
      <c r="C54" s="87"/>
      <c r="D54" s="94">
        <f>+D55+D56</f>
        <v>2048104.24</v>
      </c>
      <c r="E54" s="94">
        <f>+E55+E56</f>
        <v>1739611</v>
      </c>
    </row>
    <row r="55" spans="1:5" ht="12" customHeight="1">
      <c r="A55" s="5">
        <v>192</v>
      </c>
      <c r="B55" s="7" t="s">
        <v>84</v>
      </c>
      <c r="C55" s="6"/>
      <c r="D55" s="95">
        <v>1900046.34</v>
      </c>
      <c r="E55" s="95">
        <v>1623177</v>
      </c>
    </row>
    <row r="56" spans="1:5" ht="12" customHeight="1">
      <c r="A56" s="9" t="s">
        <v>85</v>
      </c>
      <c r="B56" s="7" t="s">
        <v>86</v>
      </c>
      <c r="C56" s="6"/>
      <c r="D56" s="95">
        <v>148057.9</v>
      </c>
      <c r="E56" s="95">
        <v>116434</v>
      </c>
    </row>
    <row r="57" spans="1:5" ht="12" customHeight="1">
      <c r="A57" s="5"/>
      <c r="B57" s="86" t="s">
        <v>87</v>
      </c>
      <c r="C57" s="87"/>
      <c r="D57" s="94">
        <v>119697.86</v>
      </c>
      <c r="E57" s="97">
        <v>119698</v>
      </c>
    </row>
    <row r="58" spans="1:9" ht="12" customHeight="1">
      <c r="A58" s="5"/>
      <c r="B58" s="86" t="s">
        <v>88</v>
      </c>
      <c r="C58" s="87"/>
      <c r="D58" s="94">
        <f>+D11+D16+D22+D39+D43+D53+D54+D57</f>
        <v>14582158.83</v>
      </c>
      <c r="E58" s="94">
        <f>+E11+E16+E22+E39+E43+E53+E54+E57</f>
        <v>9886074</v>
      </c>
      <c r="G58" s="20"/>
      <c r="I58" s="20"/>
    </row>
    <row r="59" spans="1:9" ht="12" customHeight="1">
      <c r="A59" s="116" t="s">
        <v>89</v>
      </c>
      <c r="B59" s="116"/>
      <c r="C59" s="116"/>
      <c r="D59" s="116"/>
      <c r="E59" s="116"/>
      <c r="I59" s="20"/>
    </row>
    <row r="60" spans="1:5" ht="12" customHeight="1">
      <c r="A60" s="114" t="s">
        <v>6</v>
      </c>
      <c r="B60" s="114" t="s">
        <v>7</v>
      </c>
      <c r="C60" s="114" t="s">
        <v>8</v>
      </c>
      <c r="D60" s="114" t="s">
        <v>9</v>
      </c>
      <c r="E60" s="114"/>
    </row>
    <row r="61" spans="1:5" ht="12" customHeight="1">
      <c r="A61" s="114"/>
      <c r="B61" s="114"/>
      <c r="C61" s="114"/>
      <c r="D61" s="10" t="s">
        <v>10</v>
      </c>
      <c r="E61" s="10" t="s">
        <v>11</v>
      </c>
    </row>
    <row r="62" spans="1:5" ht="12" customHeight="1">
      <c r="A62" s="4">
        <v>1</v>
      </c>
      <c r="B62" s="4">
        <v>2</v>
      </c>
      <c r="C62" s="4">
        <v>3</v>
      </c>
      <c r="D62" s="4">
        <v>4</v>
      </c>
      <c r="E62" s="4">
        <v>5</v>
      </c>
    </row>
    <row r="63" spans="1:5" ht="12" customHeight="1">
      <c r="A63" s="4" t="s">
        <v>12</v>
      </c>
      <c r="B63" s="71" t="s">
        <v>90</v>
      </c>
      <c r="C63" s="70"/>
      <c r="D63" s="98">
        <f>+D64+D65</f>
        <v>7495000</v>
      </c>
      <c r="E63" s="98">
        <f>+E64+E65</f>
        <v>6195000</v>
      </c>
    </row>
    <row r="64" spans="1:5" ht="12" customHeight="1">
      <c r="A64" s="4">
        <v>900</v>
      </c>
      <c r="B64" s="7" t="s">
        <v>91</v>
      </c>
      <c r="C64" s="6"/>
      <c r="D64" s="95">
        <v>7495000</v>
      </c>
      <c r="E64" s="95">
        <v>6195000</v>
      </c>
    </row>
    <row r="65" spans="1:5" ht="12" customHeight="1">
      <c r="A65" s="4">
        <v>901</v>
      </c>
      <c r="B65" s="7" t="s">
        <v>92</v>
      </c>
      <c r="C65" s="6"/>
      <c r="D65" s="95"/>
      <c r="E65" s="95"/>
    </row>
    <row r="66" spans="1:5" ht="12" customHeight="1">
      <c r="A66" s="4" t="s">
        <v>12</v>
      </c>
      <c r="B66" s="89" t="s">
        <v>93</v>
      </c>
      <c r="C66" s="87"/>
      <c r="D66" s="96">
        <f>+D75</f>
        <v>-3133574.36</v>
      </c>
      <c r="E66" s="96">
        <f>+E75</f>
        <v>-2825662</v>
      </c>
    </row>
    <row r="67" spans="1:5" ht="12" customHeight="1">
      <c r="A67" s="4">
        <v>910</v>
      </c>
      <c r="B67" s="7" t="s">
        <v>94</v>
      </c>
      <c r="C67" s="6"/>
      <c r="D67" s="95"/>
      <c r="E67" s="95"/>
    </row>
    <row r="68" spans="1:5" ht="12" customHeight="1">
      <c r="A68" s="4">
        <v>911</v>
      </c>
      <c r="B68" s="7" t="s">
        <v>95</v>
      </c>
      <c r="C68" s="6"/>
      <c r="D68" s="95"/>
      <c r="E68" s="95"/>
    </row>
    <row r="69" spans="1:5" ht="12" customHeight="1">
      <c r="A69" s="4" t="s">
        <v>12</v>
      </c>
      <c r="B69" s="7" t="s">
        <v>96</v>
      </c>
      <c r="C69" s="6"/>
      <c r="D69" s="95"/>
      <c r="E69" s="95"/>
    </row>
    <row r="70" spans="1:5" ht="12" customHeight="1">
      <c r="A70" s="4" t="s">
        <v>12</v>
      </c>
      <c r="B70" s="7" t="s">
        <v>97</v>
      </c>
      <c r="C70" s="6"/>
      <c r="D70" s="95"/>
      <c r="E70" s="95"/>
    </row>
    <row r="71" spans="1:5" ht="12" customHeight="1">
      <c r="A71" s="4" t="s">
        <v>12</v>
      </c>
      <c r="B71" s="7" t="s">
        <v>98</v>
      </c>
      <c r="C71" s="6"/>
      <c r="D71" s="95"/>
      <c r="E71" s="95"/>
    </row>
    <row r="72" spans="1:5" ht="12" customHeight="1">
      <c r="A72" s="4" t="s">
        <v>12</v>
      </c>
      <c r="B72" s="7" t="s">
        <v>99</v>
      </c>
      <c r="C72" s="6"/>
      <c r="D72" s="95"/>
      <c r="E72" s="95"/>
    </row>
    <row r="73" spans="1:5" ht="12" customHeight="1">
      <c r="A73" s="4">
        <v>919</v>
      </c>
      <c r="B73" s="7" t="s">
        <v>100</v>
      </c>
      <c r="C73" s="6"/>
      <c r="D73" s="95"/>
      <c r="E73" s="95"/>
    </row>
    <row r="74" spans="1:5" ht="12" customHeight="1">
      <c r="A74" s="4" t="s">
        <v>101</v>
      </c>
      <c r="B74" s="7" t="s">
        <v>102</v>
      </c>
      <c r="C74" s="6"/>
      <c r="D74" s="95"/>
      <c r="E74" s="95"/>
    </row>
    <row r="75" spans="1:5" ht="12" customHeight="1">
      <c r="A75" s="4" t="s">
        <v>12</v>
      </c>
      <c r="B75" s="7" t="s">
        <v>103</v>
      </c>
      <c r="C75" s="6"/>
      <c r="D75" s="95">
        <f>+D76+D77</f>
        <v>-3133574.36</v>
      </c>
      <c r="E75" s="95">
        <f>+E76+E77</f>
        <v>-2825662</v>
      </c>
    </row>
    <row r="76" spans="1:5" ht="12" customHeight="1">
      <c r="A76" s="4" t="s">
        <v>104</v>
      </c>
      <c r="B76" s="7" t="s">
        <v>105</v>
      </c>
      <c r="C76" s="6"/>
      <c r="D76" s="95">
        <v>-2825661.94</v>
      </c>
      <c r="E76" s="95">
        <v>-2527102</v>
      </c>
    </row>
    <row r="77" spans="1:5" ht="12" customHeight="1">
      <c r="A77" s="4" t="s">
        <v>106</v>
      </c>
      <c r="B77" s="7" t="s">
        <v>107</v>
      </c>
      <c r="C77" s="59"/>
      <c r="D77" s="99">
        <v>-307912.42</v>
      </c>
      <c r="E77" s="95">
        <v>-298560</v>
      </c>
    </row>
    <row r="78" spans="1:5" ht="12" customHeight="1">
      <c r="A78" s="4" t="s">
        <v>12</v>
      </c>
      <c r="B78" s="89" t="s">
        <v>108</v>
      </c>
      <c r="C78" s="87"/>
      <c r="D78" s="96">
        <f>+D79+D86+D91</f>
        <v>8234493.630000001</v>
      </c>
      <c r="E78" s="96">
        <f>+E79+E86+E91</f>
        <v>5687796</v>
      </c>
    </row>
    <row r="79" spans="1:5" ht="12" customHeight="1">
      <c r="A79" s="4" t="s">
        <v>12</v>
      </c>
      <c r="B79" s="7" t="s">
        <v>109</v>
      </c>
      <c r="C79" s="6"/>
      <c r="D79" s="95">
        <f>+D80+D81+D82</f>
        <v>8045220.98</v>
      </c>
      <c r="E79" s="95">
        <f>+E80+E81+E82+E84</f>
        <v>5429216</v>
      </c>
    </row>
    <row r="80" spans="1:5" ht="12" customHeight="1">
      <c r="A80" s="4">
        <v>980</v>
      </c>
      <c r="B80" s="7" t="s">
        <v>110</v>
      </c>
      <c r="C80" s="6"/>
      <c r="D80" s="95">
        <v>5617030.68</v>
      </c>
      <c r="E80" s="95">
        <v>3884563</v>
      </c>
    </row>
    <row r="81" spans="1:5" ht="12" customHeight="1">
      <c r="A81" s="4">
        <v>982</v>
      </c>
      <c r="B81" s="7" t="s">
        <v>111</v>
      </c>
      <c r="C81" s="6"/>
      <c r="D81" s="95">
        <v>1101808.4</v>
      </c>
      <c r="E81" s="95">
        <v>644071</v>
      </c>
    </row>
    <row r="82" spans="1:5" ht="12" customHeight="1">
      <c r="A82" s="4">
        <v>983</v>
      </c>
      <c r="B82" s="7" t="s">
        <v>112</v>
      </c>
      <c r="C82" s="6"/>
      <c r="D82" s="95">
        <v>1326381.9</v>
      </c>
      <c r="E82" s="95">
        <v>876671</v>
      </c>
    </row>
    <row r="83" spans="1:5" ht="12" customHeight="1">
      <c r="A83" s="4">
        <v>984</v>
      </c>
      <c r="B83" s="7" t="s">
        <v>113</v>
      </c>
      <c r="C83" s="6"/>
      <c r="D83" s="95"/>
      <c r="E83" s="95"/>
    </row>
    <row r="84" spans="1:5" ht="12" customHeight="1">
      <c r="A84" s="4">
        <v>985</v>
      </c>
      <c r="B84" s="7" t="s">
        <v>114</v>
      </c>
      <c r="C84" s="6"/>
      <c r="D84" s="95"/>
      <c r="E84" s="95">
        <v>23911</v>
      </c>
    </row>
    <row r="85" spans="1:5" ht="12" customHeight="1">
      <c r="A85" s="11" t="s">
        <v>115</v>
      </c>
      <c r="B85" s="7" t="s">
        <v>116</v>
      </c>
      <c r="C85" s="6"/>
      <c r="D85" s="95"/>
      <c r="E85" s="95"/>
    </row>
    <row r="86" spans="1:5" ht="12" customHeight="1">
      <c r="A86" s="4" t="s">
        <v>12</v>
      </c>
      <c r="B86" s="7" t="s">
        <v>117</v>
      </c>
      <c r="C86" s="6"/>
      <c r="D86" s="100"/>
      <c r="E86" s="95"/>
    </row>
    <row r="87" spans="1:5" ht="12" customHeight="1">
      <c r="A87" s="4">
        <v>970</v>
      </c>
      <c r="B87" s="7" t="s">
        <v>118</v>
      </c>
      <c r="C87" s="6"/>
      <c r="D87" s="95"/>
      <c r="E87" s="95"/>
    </row>
    <row r="88" spans="1:5" ht="12" customHeight="1">
      <c r="A88" s="4">
        <v>971</v>
      </c>
      <c r="B88" s="8" t="s">
        <v>119</v>
      </c>
      <c r="C88" s="6"/>
      <c r="D88" s="95"/>
      <c r="E88" s="95"/>
    </row>
    <row r="89" spans="1:5" ht="12" customHeight="1">
      <c r="A89" s="4">
        <v>972.973</v>
      </c>
      <c r="B89" s="8" t="s">
        <v>120</v>
      </c>
      <c r="C89" s="6"/>
      <c r="D89" s="95"/>
      <c r="E89" s="95"/>
    </row>
    <row r="90" spans="1:5" ht="12" customHeight="1">
      <c r="A90" s="4">
        <v>974</v>
      </c>
      <c r="B90" s="7" t="s">
        <v>121</v>
      </c>
      <c r="C90" s="6"/>
      <c r="D90" s="95"/>
      <c r="E90" s="95"/>
    </row>
    <row r="91" spans="1:5" ht="12" customHeight="1">
      <c r="A91" s="4" t="s">
        <v>12</v>
      </c>
      <c r="B91" s="7" t="s">
        <v>122</v>
      </c>
      <c r="C91" s="6"/>
      <c r="D91" s="99">
        <f>+D93</f>
        <v>189272.65</v>
      </c>
      <c r="E91" s="99">
        <f>+E93</f>
        <v>258580</v>
      </c>
    </row>
    <row r="92" spans="1:5" ht="12" customHeight="1">
      <c r="A92" s="4">
        <v>960</v>
      </c>
      <c r="B92" s="7" t="s">
        <v>123</v>
      </c>
      <c r="C92" s="6"/>
      <c r="D92" s="99"/>
      <c r="E92" s="99"/>
    </row>
    <row r="93" spans="1:5" ht="12" customHeight="1">
      <c r="A93" s="12">
        <v>961962963967</v>
      </c>
      <c r="B93" s="7" t="s">
        <v>124</v>
      </c>
      <c r="C93" s="6"/>
      <c r="D93" s="99">
        <v>189272.65</v>
      </c>
      <c r="E93" s="99">
        <v>258580</v>
      </c>
    </row>
    <row r="94" spans="1:5" ht="12" customHeight="1">
      <c r="A94" s="4" t="s">
        <v>12</v>
      </c>
      <c r="B94" s="89" t="s">
        <v>125</v>
      </c>
      <c r="C94" s="87"/>
      <c r="D94" s="96">
        <f>+D95+D96+D97+D98+D99+D100+D101</f>
        <v>1895097.07</v>
      </c>
      <c r="E94" s="96">
        <f>+E95+E96+E97+E98+E99+E100+E101</f>
        <v>640554</v>
      </c>
    </row>
    <row r="95" spans="1:5" ht="12" customHeight="1">
      <c r="A95" s="4">
        <v>22</v>
      </c>
      <c r="B95" s="58" t="s">
        <v>126</v>
      </c>
      <c r="C95" s="59"/>
      <c r="D95" s="99">
        <v>0</v>
      </c>
      <c r="E95" s="99">
        <v>63381</v>
      </c>
    </row>
    <row r="96" spans="1:5" ht="12" customHeight="1">
      <c r="A96" s="4">
        <v>23</v>
      </c>
      <c r="B96" s="58" t="s">
        <v>127</v>
      </c>
      <c r="C96" s="59"/>
      <c r="D96" s="99">
        <v>1379220.66</v>
      </c>
      <c r="E96" s="99">
        <v>283902</v>
      </c>
    </row>
    <row r="97" spans="1:5" ht="12" customHeight="1">
      <c r="A97" s="4">
        <v>24</v>
      </c>
      <c r="B97" s="58" t="s">
        <v>128</v>
      </c>
      <c r="C97" s="59"/>
      <c r="D97" s="99">
        <v>0</v>
      </c>
      <c r="E97" s="99"/>
    </row>
    <row r="98" spans="1:5" ht="12" customHeight="1">
      <c r="A98" s="4">
        <v>25</v>
      </c>
      <c r="B98" s="58" t="s">
        <v>129</v>
      </c>
      <c r="C98" s="59"/>
      <c r="D98" s="99">
        <v>30872.55</v>
      </c>
      <c r="E98" s="99">
        <v>114673</v>
      </c>
    </row>
    <row r="99" spans="1:5" ht="12" customHeight="1">
      <c r="A99" s="4">
        <v>26</v>
      </c>
      <c r="B99" s="58" t="s">
        <v>130</v>
      </c>
      <c r="C99" s="59"/>
      <c r="D99" s="99">
        <v>350178.7</v>
      </c>
      <c r="E99" s="99"/>
    </row>
    <row r="100" spans="1:5" ht="12" customHeight="1">
      <c r="A100" s="4">
        <v>21</v>
      </c>
      <c r="B100" s="58" t="s">
        <v>131</v>
      </c>
      <c r="C100" s="59"/>
      <c r="D100" s="99">
        <v>22698.1</v>
      </c>
      <c r="E100" s="99"/>
    </row>
    <row r="101" spans="1:5" ht="12" customHeight="1">
      <c r="A101" s="4" t="s">
        <v>132</v>
      </c>
      <c r="B101" s="58" t="s">
        <v>133</v>
      </c>
      <c r="C101" s="59"/>
      <c r="D101" s="99">
        <v>112127.06</v>
      </c>
      <c r="E101" s="99">
        <v>178598</v>
      </c>
    </row>
    <row r="102" spans="1:5" ht="12" customHeight="1">
      <c r="A102" s="4" t="s">
        <v>12</v>
      </c>
      <c r="B102" s="89" t="s">
        <v>134</v>
      </c>
      <c r="C102" s="87"/>
      <c r="D102" s="96">
        <f>+D105</f>
        <v>9711.83</v>
      </c>
      <c r="E102" s="96">
        <f>+E105</f>
        <v>15821</v>
      </c>
    </row>
    <row r="103" spans="1:5" ht="12" customHeight="1">
      <c r="A103" s="4">
        <v>950.951</v>
      </c>
      <c r="B103" s="7" t="s">
        <v>135</v>
      </c>
      <c r="C103" s="6"/>
      <c r="D103" s="95"/>
      <c r="E103" s="95"/>
    </row>
    <row r="104" spans="1:5" ht="12" customHeight="1">
      <c r="A104" s="4">
        <v>954</v>
      </c>
      <c r="B104" s="7" t="s">
        <v>136</v>
      </c>
      <c r="C104" s="6"/>
      <c r="D104" s="95"/>
      <c r="E104" s="95"/>
    </row>
    <row r="105" spans="1:5" ht="12" customHeight="1">
      <c r="A105" s="4" t="s">
        <v>137</v>
      </c>
      <c r="B105" s="7" t="s">
        <v>138</v>
      </c>
      <c r="C105" s="6"/>
      <c r="D105" s="95">
        <v>9711.83</v>
      </c>
      <c r="E105" s="95">
        <v>15821</v>
      </c>
    </row>
    <row r="106" spans="1:5" ht="12" customHeight="1">
      <c r="A106" s="4">
        <v>957</v>
      </c>
      <c r="B106" s="7" t="s">
        <v>139</v>
      </c>
      <c r="C106" s="6"/>
      <c r="D106" s="95"/>
      <c r="E106" s="95"/>
    </row>
    <row r="107" spans="1:5" ht="12" customHeight="1">
      <c r="A107" s="4">
        <v>969</v>
      </c>
      <c r="B107" s="89" t="s">
        <v>140</v>
      </c>
      <c r="C107" s="87"/>
      <c r="D107" s="96">
        <v>81430.66</v>
      </c>
      <c r="E107" s="96">
        <v>172565</v>
      </c>
    </row>
    <row r="108" spans="1:8" ht="12" customHeight="1">
      <c r="A108" s="4" t="s">
        <v>12</v>
      </c>
      <c r="B108" s="89" t="s">
        <v>141</v>
      </c>
      <c r="C108" s="87"/>
      <c r="D108" s="96">
        <f>+D63+D66+D78+D94+D102+D107</f>
        <v>14582158.830000002</v>
      </c>
      <c r="E108" s="96">
        <f>+E63+E66+E78+E94+E102+E107</f>
        <v>9886074</v>
      </c>
      <c r="G108" s="20"/>
      <c r="H108" s="20"/>
    </row>
    <row r="110" spans="1:2" ht="12.75">
      <c r="A110" s="115" t="s">
        <v>142</v>
      </c>
      <c r="B110" s="115"/>
    </row>
    <row r="111" spans="1:2" ht="17.25" customHeight="1">
      <c r="A111" s="115" t="s">
        <v>143</v>
      </c>
      <c r="B111" s="115"/>
    </row>
    <row r="112" spans="1:2" ht="6" customHeight="1">
      <c r="A112" s="14"/>
      <c r="B112" s="15"/>
    </row>
    <row r="113" spans="1:2" ht="12.75">
      <c r="A113" s="115" t="s">
        <v>144</v>
      </c>
      <c r="B113" s="115"/>
    </row>
    <row r="114" spans="1:2" ht="12.75">
      <c r="A114" s="115" t="s">
        <v>355</v>
      </c>
      <c r="B114" s="115"/>
    </row>
  </sheetData>
  <sheetProtection/>
  <mergeCells count="20">
    <mergeCell ref="A113:B113"/>
    <mergeCell ref="A114:B114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15748031496062992" right="0.15748031496062992" top="0.15748031496062992" bottom="0.15748031496062992" header="0.31496062992125984" footer="0.31496062992125984"/>
  <pageSetup horizontalDpi="600" verticalDpi="600" orientation="landscape" paperSize="9" r:id="rId1"/>
  <ignoredErrors>
    <ignoredError sqref="D11:E58 D63:E10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zoomScalePageLayoutView="0" workbookViewId="0" topLeftCell="A88">
      <selection activeCell="D102" sqref="D102:E106"/>
    </sheetView>
  </sheetViews>
  <sheetFormatPr defaultColWidth="9.140625" defaultRowHeight="15"/>
  <cols>
    <col min="1" max="1" width="15.28125" style="2" customWidth="1"/>
    <col min="2" max="2" width="59.57421875" style="2" customWidth="1"/>
    <col min="3" max="3" width="12.28125" style="2" customWidth="1"/>
    <col min="4" max="4" width="18.8515625" style="20" customWidth="1"/>
    <col min="5" max="5" width="18.00390625" style="20" customWidth="1"/>
    <col min="6" max="7" width="9.140625" style="92" customWidth="1"/>
    <col min="8" max="8" width="10.421875" style="92" bestFit="1" customWidth="1"/>
    <col min="9" max="9" width="9.8515625" style="92" bestFit="1" customWidth="1"/>
    <col min="10" max="10" width="11.28125" style="92" bestFit="1" customWidth="1"/>
    <col min="11" max="11" width="11.28125" style="2" bestFit="1" customWidth="1"/>
    <col min="12" max="16384" width="9.140625" style="2" customWidth="1"/>
  </cols>
  <sheetData>
    <row r="1" spans="1:5" ht="12.75">
      <c r="A1" s="112" t="s">
        <v>0</v>
      </c>
      <c r="B1" s="112"/>
      <c r="C1" s="32"/>
      <c r="D1" s="33"/>
      <c r="E1" s="33"/>
    </row>
    <row r="2" spans="1:5" ht="12.75">
      <c r="A2" s="112" t="s">
        <v>1</v>
      </c>
      <c r="B2" s="112"/>
      <c r="C2" s="32"/>
      <c r="D2" s="33"/>
      <c r="E2" s="33"/>
    </row>
    <row r="3" spans="1:5" ht="12.75">
      <c r="A3" s="112" t="s">
        <v>2</v>
      </c>
      <c r="B3" s="112"/>
      <c r="C3" s="32"/>
      <c r="D3" s="33"/>
      <c r="E3" s="33"/>
    </row>
    <row r="4" spans="1:5" ht="12.75">
      <c r="A4" s="112" t="s">
        <v>3</v>
      </c>
      <c r="B4" s="112"/>
      <c r="C4" s="32"/>
      <c r="D4" s="33"/>
      <c r="E4" s="33"/>
    </row>
    <row r="5" spans="1:5" ht="12.75">
      <c r="A5" s="118" t="s">
        <v>232</v>
      </c>
      <c r="B5" s="118"/>
      <c r="C5" s="118"/>
      <c r="D5" s="118"/>
      <c r="E5" s="118"/>
    </row>
    <row r="6" spans="1:5" ht="12.75">
      <c r="A6" s="117" t="s">
        <v>357</v>
      </c>
      <c r="B6" s="117"/>
      <c r="C6" s="117"/>
      <c r="D6" s="117"/>
      <c r="E6" s="117"/>
    </row>
    <row r="7" spans="1:5" ht="12.75">
      <c r="A7" s="119" t="s">
        <v>6</v>
      </c>
      <c r="B7" s="119"/>
      <c r="C7" s="119" t="s">
        <v>176</v>
      </c>
      <c r="D7" s="120" t="s">
        <v>177</v>
      </c>
      <c r="E7" s="120"/>
    </row>
    <row r="8" spans="1:5" ht="12.75">
      <c r="A8" s="119"/>
      <c r="B8" s="119"/>
      <c r="C8" s="119"/>
      <c r="D8" s="19" t="s">
        <v>10</v>
      </c>
      <c r="E8" s="19" t="s">
        <v>11</v>
      </c>
    </row>
    <row r="9" spans="1:5" ht="12" customHeight="1">
      <c r="A9" s="21">
        <v>1</v>
      </c>
      <c r="B9" s="21">
        <v>2</v>
      </c>
      <c r="C9" s="22">
        <v>3</v>
      </c>
      <c r="D9" s="57">
        <v>4</v>
      </c>
      <c r="E9" s="57">
        <v>5</v>
      </c>
    </row>
    <row r="10" spans="1:5" ht="12" customHeight="1">
      <c r="A10" s="23"/>
      <c r="B10" s="83" t="s">
        <v>233</v>
      </c>
      <c r="C10" s="84"/>
      <c r="D10" s="101">
        <f>+D11+D20</f>
        <v>7295288.909999999</v>
      </c>
      <c r="E10" s="101">
        <f>+E11+E20</f>
        <v>5954693</v>
      </c>
    </row>
    <row r="11" spans="1:5" ht="12" customHeight="1">
      <c r="A11" s="23"/>
      <c r="B11" s="83" t="s">
        <v>234</v>
      </c>
      <c r="C11" s="84"/>
      <c r="D11" s="101">
        <f>+D12+D13+D14+D15+D16+D17+D18+D19</f>
        <v>7077508.909999999</v>
      </c>
      <c r="E11" s="101">
        <f>+E12+E13+E14+E15+E16+E17+E18+E19</f>
        <v>5787968</v>
      </c>
    </row>
    <row r="12" spans="1:5" ht="12" customHeight="1">
      <c r="A12" s="23">
        <v>750</v>
      </c>
      <c r="B12" s="18" t="s">
        <v>235</v>
      </c>
      <c r="C12" s="17"/>
      <c r="D12" s="102">
        <v>10229675</v>
      </c>
      <c r="E12" s="102">
        <v>7762938</v>
      </c>
    </row>
    <row r="13" spans="1:5" ht="12" customHeight="1">
      <c r="A13" s="23">
        <v>752</v>
      </c>
      <c r="B13" s="18" t="s">
        <v>236</v>
      </c>
      <c r="C13" s="17"/>
      <c r="D13" s="102">
        <v>3986.67</v>
      </c>
      <c r="E13" s="102">
        <v>29189</v>
      </c>
    </row>
    <row r="14" spans="1:5" ht="12" customHeight="1">
      <c r="A14" s="23">
        <v>753</v>
      </c>
      <c r="B14" s="18" t="s">
        <v>237</v>
      </c>
      <c r="C14" s="17"/>
      <c r="D14" s="102"/>
      <c r="E14" s="102"/>
    </row>
    <row r="15" spans="1:5" ht="12" customHeight="1">
      <c r="A15" s="23">
        <v>754</v>
      </c>
      <c r="B15" s="18" t="s">
        <v>238</v>
      </c>
      <c r="C15" s="17"/>
      <c r="D15" s="102"/>
      <c r="E15" s="102"/>
    </row>
    <row r="16" spans="1:5" ht="12" customHeight="1">
      <c r="A16" s="23">
        <v>755</v>
      </c>
      <c r="B16" s="18" t="s">
        <v>239</v>
      </c>
      <c r="C16" s="17"/>
      <c r="D16" s="102">
        <v>-2562576.82</v>
      </c>
      <c r="E16" s="102">
        <v>-1461015</v>
      </c>
    </row>
    <row r="17" spans="1:5" ht="12" customHeight="1">
      <c r="A17" s="23">
        <v>756</v>
      </c>
      <c r="B17" s="18" t="s">
        <v>240</v>
      </c>
      <c r="C17" s="17"/>
      <c r="D17" s="102">
        <v>-1733444.66</v>
      </c>
      <c r="E17" s="102">
        <v>-650205</v>
      </c>
    </row>
    <row r="18" spans="1:5" ht="12" customHeight="1">
      <c r="A18" s="23">
        <v>757</v>
      </c>
      <c r="B18" s="18" t="s">
        <v>241</v>
      </c>
      <c r="C18" s="17"/>
      <c r="D18" s="102">
        <v>977.27</v>
      </c>
      <c r="E18" s="102"/>
    </row>
    <row r="19" spans="1:5" ht="12" customHeight="1">
      <c r="A19" s="23">
        <v>758</v>
      </c>
      <c r="B19" s="18" t="s">
        <v>242</v>
      </c>
      <c r="C19" s="17"/>
      <c r="D19" s="102">
        <v>1138891.45</v>
      </c>
      <c r="E19" s="102">
        <v>107061</v>
      </c>
    </row>
    <row r="20" spans="1:5" ht="12" customHeight="1">
      <c r="A20" s="23"/>
      <c r="B20" s="83" t="s">
        <v>243</v>
      </c>
      <c r="C20" s="84"/>
      <c r="D20" s="101">
        <f>+D21+D24</f>
        <v>217780</v>
      </c>
      <c r="E20" s="101">
        <f>+E21+E24</f>
        <v>166725</v>
      </c>
    </row>
    <row r="21" spans="1:5" ht="12" customHeight="1">
      <c r="A21" s="23">
        <v>760</v>
      </c>
      <c r="B21" s="18" t="s">
        <v>244</v>
      </c>
      <c r="C21" s="17"/>
      <c r="D21" s="102">
        <v>217780</v>
      </c>
      <c r="E21" s="102">
        <v>165152</v>
      </c>
    </row>
    <row r="22" spans="1:5" ht="12" customHeight="1">
      <c r="A22" s="23">
        <v>764</v>
      </c>
      <c r="B22" s="18" t="s">
        <v>245</v>
      </c>
      <c r="C22" s="17"/>
      <c r="D22" s="102"/>
      <c r="E22" s="102"/>
    </row>
    <row r="23" spans="1:5" ht="12" customHeight="1">
      <c r="A23" s="23">
        <v>768</v>
      </c>
      <c r="B23" s="18" t="s">
        <v>246</v>
      </c>
      <c r="C23" s="17"/>
      <c r="D23" s="102"/>
      <c r="E23" s="102"/>
    </row>
    <row r="24" spans="1:5" ht="12" customHeight="1">
      <c r="A24" s="23">
        <v>769</v>
      </c>
      <c r="B24" s="18" t="s">
        <v>247</v>
      </c>
      <c r="C24" s="17"/>
      <c r="D24" s="102"/>
      <c r="E24" s="102">
        <v>1573</v>
      </c>
    </row>
    <row r="25" spans="1:8" ht="12" customHeight="1">
      <c r="A25" s="23"/>
      <c r="B25" s="83" t="s">
        <v>248</v>
      </c>
      <c r="C25" s="84"/>
      <c r="D25" s="101">
        <f>+D26+D37+D43</f>
        <v>4187522.3816000004</v>
      </c>
      <c r="E25" s="101">
        <f>+E26+E37+E43</f>
        <v>2800007</v>
      </c>
      <c r="H25" s="126"/>
    </row>
    <row r="26" spans="1:5" ht="12" customHeight="1">
      <c r="A26" s="23"/>
      <c r="B26" s="83" t="s">
        <v>249</v>
      </c>
      <c r="C26" s="84"/>
      <c r="D26" s="101">
        <f>+D27+D28+D29+D31+D30+D32+D33+D34+D35</f>
        <v>3437112.3900000006</v>
      </c>
      <c r="E26" s="101">
        <f>+E27+E28+E29+E31+E30+E32+E33+E34+E35</f>
        <v>2400009</v>
      </c>
    </row>
    <row r="27" spans="1:5" ht="12" customHeight="1">
      <c r="A27" s="23">
        <v>400</v>
      </c>
      <c r="B27" s="18" t="s">
        <v>250</v>
      </c>
      <c r="C27" s="17"/>
      <c r="D27" s="102">
        <v>2899773.090000001</v>
      </c>
      <c r="E27" s="102">
        <v>2033511</v>
      </c>
    </row>
    <row r="28" spans="1:5" ht="12" customHeight="1">
      <c r="A28" s="23"/>
      <c r="B28" s="18" t="s">
        <v>251</v>
      </c>
      <c r="C28" s="90"/>
      <c r="D28" s="103">
        <v>153739.94</v>
      </c>
      <c r="E28" s="103">
        <v>126402</v>
      </c>
    </row>
    <row r="29" spans="1:5" ht="12" customHeight="1">
      <c r="A29" s="23">
        <v>402</v>
      </c>
      <c r="B29" s="18" t="s">
        <v>252</v>
      </c>
      <c r="C29" s="17"/>
      <c r="D29" s="102">
        <v>-53925.42</v>
      </c>
      <c r="E29" s="102">
        <v>-4371</v>
      </c>
    </row>
    <row r="30" spans="1:5" ht="12" customHeight="1">
      <c r="A30" s="23">
        <v>403</v>
      </c>
      <c r="B30" s="18" t="s">
        <v>253</v>
      </c>
      <c r="C30" s="17"/>
      <c r="D30" s="102"/>
      <c r="E30" s="102">
        <v>15124</v>
      </c>
    </row>
    <row r="31" spans="1:5" ht="12" customHeight="1">
      <c r="A31" s="23">
        <v>404</v>
      </c>
      <c r="B31" s="18" t="s">
        <v>254</v>
      </c>
      <c r="C31" s="17"/>
      <c r="D31" s="102">
        <v>-362161.65</v>
      </c>
      <c r="E31" s="102">
        <v>-373531</v>
      </c>
    </row>
    <row r="32" spans="1:5" ht="12" customHeight="1">
      <c r="A32" s="23">
        <v>405</v>
      </c>
      <c r="B32" s="18" t="s">
        <v>255</v>
      </c>
      <c r="C32" s="17"/>
      <c r="D32" s="102">
        <v>462808.63</v>
      </c>
      <c r="E32" s="102">
        <v>257204</v>
      </c>
    </row>
    <row r="33" spans="1:5" ht="12" customHeight="1">
      <c r="A33" s="23">
        <v>406</v>
      </c>
      <c r="B33" s="18" t="s">
        <v>256</v>
      </c>
      <c r="C33" s="17"/>
      <c r="D33" s="102">
        <v>-79299.62</v>
      </c>
      <c r="E33" s="102">
        <v>-5091</v>
      </c>
    </row>
    <row r="34" spans="1:5" ht="12" customHeight="1">
      <c r="A34" s="23">
        <v>407</v>
      </c>
      <c r="B34" s="18" t="s">
        <v>257</v>
      </c>
      <c r="C34" s="17"/>
      <c r="D34" s="102">
        <v>445551.42</v>
      </c>
      <c r="E34" s="102">
        <v>370386</v>
      </c>
    </row>
    <row r="35" spans="1:5" ht="12" customHeight="1">
      <c r="A35" s="23">
        <v>408</v>
      </c>
      <c r="B35" s="18" t="s">
        <v>258</v>
      </c>
      <c r="C35" s="17"/>
      <c r="D35" s="102">
        <v>-29374</v>
      </c>
      <c r="E35" s="102">
        <v>-19625</v>
      </c>
    </row>
    <row r="36" spans="1:5" ht="12" customHeight="1">
      <c r="A36" s="23">
        <v>409</v>
      </c>
      <c r="B36" s="18" t="s">
        <v>259</v>
      </c>
      <c r="C36" s="17"/>
      <c r="D36" s="102"/>
      <c r="E36" s="102"/>
    </row>
    <row r="37" spans="1:5" ht="12" customHeight="1">
      <c r="A37" s="23"/>
      <c r="B37" s="83" t="s">
        <v>260</v>
      </c>
      <c r="C37" s="85"/>
      <c r="D37" s="101">
        <f>+SUM(D38:D42)</f>
        <v>-23910.93</v>
      </c>
      <c r="E37" s="101">
        <f>+SUM(E38:E42)</f>
        <v>18965</v>
      </c>
    </row>
    <row r="38" spans="1:5" ht="12" customHeight="1">
      <c r="A38" s="23" t="s">
        <v>261</v>
      </c>
      <c r="B38" s="18" t="s">
        <v>262</v>
      </c>
      <c r="C38" s="17"/>
      <c r="D38" s="102"/>
      <c r="E38" s="102"/>
    </row>
    <row r="39" spans="1:5" ht="12" customHeight="1">
      <c r="A39" s="23" t="s">
        <v>263</v>
      </c>
      <c r="B39" s="18" t="s">
        <v>264</v>
      </c>
      <c r="C39" s="17"/>
      <c r="D39" s="102"/>
      <c r="E39" s="102"/>
    </row>
    <row r="40" spans="1:5" ht="12" customHeight="1">
      <c r="A40" s="23">
        <v>415</v>
      </c>
      <c r="B40" s="18" t="s">
        <v>265</v>
      </c>
      <c r="C40" s="17"/>
      <c r="D40" s="104">
        <v>-23910.93</v>
      </c>
      <c r="E40" s="102">
        <v>18965</v>
      </c>
    </row>
    <row r="41" spans="1:5" ht="12" customHeight="1">
      <c r="A41" s="23">
        <v>416.417</v>
      </c>
      <c r="B41" s="18" t="s">
        <v>266</v>
      </c>
      <c r="C41" s="17"/>
      <c r="D41" s="102"/>
      <c r="E41" s="102"/>
    </row>
    <row r="42" spans="1:5" ht="12" customHeight="1">
      <c r="A42" s="23">
        <v>418.419</v>
      </c>
      <c r="B42" s="18" t="s">
        <v>267</v>
      </c>
      <c r="C42" s="17"/>
      <c r="D42" s="102"/>
      <c r="E42" s="102"/>
    </row>
    <row r="43" spans="1:5" ht="12" customHeight="1">
      <c r="A43" s="23"/>
      <c r="B43" s="83" t="s">
        <v>268</v>
      </c>
      <c r="C43" s="85"/>
      <c r="D43" s="110">
        <f>+SUM(D44:D52)</f>
        <v>774320.9216</v>
      </c>
      <c r="E43" s="101">
        <f>+SUM(E44:E52)</f>
        <v>381033</v>
      </c>
    </row>
    <row r="44" spans="1:5" ht="12" customHeight="1">
      <c r="A44" s="23">
        <v>420</v>
      </c>
      <c r="B44" s="18" t="s">
        <v>269</v>
      </c>
      <c r="C44" s="17"/>
      <c r="D44" s="103">
        <v>158002.8316</v>
      </c>
      <c r="E44" s="103">
        <v>119311</v>
      </c>
    </row>
    <row r="45" spans="1:5" ht="12" customHeight="1">
      <c r="A45" s="23">
        <v>421</v>
      </c>
      <c r="B45" s="18" t="s">
        <v>270</v>
      </c>
      <c r="C45" s="17"/>
      <c r="D45" s="103"/>
      <c r="E45" s="103"/>
    </row>
    <row r="46" spans="1:8" ht="12" customHeight="1">
      <c r="A46" s="23">
        <v>422</v>
      </c>
      <c r="B46" s="18" t="s">
        <v>271</v>
      </c>
      <c r="C46" s="17"/>
      <c r="D46" s="103">
        <v>168022.39</v>
      </c>
      <c r="E46" s="103">
        <v>185708</v>
      </c>
      <c r="H46" s="127"/>
    </row>
    <row r="47" spans="1:6" ht="12" customHeight="1">
      <c r="A47" s="23">
        <v>423</v>
      </c>
      <c r="B47" s="18" t="s">
        <v>272</v>
      </c>
      <c r="C47" s="90"/>
      <c r="D47" s="103">
        <v>77142.06</v>
      </c>
      <c r="E47" s="103">
        <v>65881</v>
      </c>
      <c r="F47" s="128"/>
    </row>
    <row r="48" spans="1:6" ht="12" customHeight="1">
      <c r="A48" s="23">
        <v>424</v>
      </c>
      <c r="B48" s="18" t="s">
        <v>273</v>
      </c>
      <c r="C48" s="17"/>
      <c r="D48" s="103">
        <f>132897.33-15093.02</f>
        <v>117804.30999999998</v>
      </c>
      <c r="E48" s="103">
        <v>-71936</v>
      </c>
      <c r="F48" s="128"/>
    </row>
    <row r="49" spans="1:8" ht="12" customHeight="1">
      <c r="A49" s="23">
        <v>429</v>
      </c>
      <c r="B49" s="18" t="s">
        <v>274</v>
      </c>
      <c r="C49" s="17"/>
      <c r="D49" s="103">
        <f>440116.56-168022.39-5808+0.57+15093.02</f>
        <v>281379.76</v>
      </c>
      <c r="E49" s="103">
        <v>29122</v>
      </c>
      <c r="H49" s="128"/>
    </row>
    <row r="50" spans="1:8" ht="12" customHeight="1">
      <c r="A50" s="23">
        <v>460</v>
      </c>
      <c r="B50" s="18" t="s">
        <v>275</v>
      </c>
      <c r="C50" s="17"/>
      <c r="D50" s="103"/>
      <c r="E50" s="103"/>
      <c r="H50" s="128"/>
    </row>
    <row r="51" spans="1:5" ht="12" customHeight="1">
      <c r="A51" s="23">
        <v>463</v>
      </c>
      <c r="B51" s="18" t="s">
        <v>276</v>
      </c>
      <c r="C51" s="17"/>
      <c r="D51" s="103"/>
      <c r="E51" s="103"/>
    </row>
    <row r="52" spans="1:6" ht="12" customHeight="1">
      <c r="A52" s="23">
        <v>462.469</v>
      </c>
      <c r="B52" s="18" t="s">
        <v>277</v>
      </c>
      <c r="C52" s="17"/>
      <c r="D52" s="102">
        <v>-28030.43</v>
      </c>
      <c r="E52" s="102">
        <v>52947</v>
      </c>
      <c r="F52" s="128"/>
    </row>
    <row r="53" spans="1:5" ht="12" customHeight="1">
      <c r="A53" s="23"/>
      <c r="B53" s="83" t="s">
        <v>278</v>
      </c>
      <c r="C53" s="84"/>
      <c r="D53" s="101">
        <f>+D10-D25</f>
        <v>3107766.528399999</v>
      </c>
      <c r="E53" s="101">
        <f>+E10-E25</f>
        <v>3154686</v>
      </c>
    </row>
    <row r="54" spans="1:5" ht="12" customHeight="1">
      <c r="A54" s="23"/>
      <c r="B54" s="83" t="s">
        <v>279</v>
      </c>
      <c r="C54" s="84"/>
      <c r="D54" s="101">
        <f>+D55+D56+D57+D58+D62+D67+D74-D75</f>
        <v>3699442.24614978</v>
      </c>
      <c r="E54" s="101">
        <f>+E55+E56+E57+E58+E62+E67+E74-E75</f>
        <v>3602489</v>
      </c>
    </row>
    <row r="55" spans="1:5" ht="12" customHeight="1">
      <c r="A55" s="23"/>
      <c r="B55" s="83" t="s">
        <v>280</v>
      </c>
      <c r="C55" s="84"/>
      <c r="D55" s="101">
        <v>3461538.8592941775</v>
      </c>
      <c r="E55" s="101">
        <v>3256118</v>
      </c>
    </row>
    <row r="56" spans="1:5" ht="12" customHeight="1">
      <c r="A56" s="23"/>
      <c r="B56" s="83" t="s">
        <v>281</v>
      </c>
      <c r="C56" s="84"/>
      <c r="D56" s="101">
        <v>-276869.756881167</v>
      </c>
      <c r="E56" s="101">
        <v>-332304</v>
      </c>
    </row>
    <row r="57" spans="1:5" ht="12" customHeight="1">
      <c r="A57" s="23"/>
      <c r="B57" s="83" t="s">
        <v>282</v>
      </c>
      <c r="C57" s="84"/>
      <c r="D57" s="101">
        <v>110933.87</v>
      </c>
      <c r="E57" s="101">
        <v>83767</v>
      </c>
    </row>
    <row r="58" spans="1:5" ht="12" customHeight="1">
      <c r="A58" s="22"/>
      <c r="B58" s="83" t="s">
        <v>283</v>
      </c>
      <c r="C58" s="84"/>
      <c r="D58" s="101">
        <f>+D59+D60+D61</f>
        <v>398176.99543777</v>
      </c>
      <c r="E58" s="101">
        <f>+E59+E60+E61</f>
        <v>562914</v>
      </c>
    </row>
    <row r="59" spans="1:5" ht="12" customHeight="1">
      <c r="A59" s="23"/>
      <c r="B59" s="18" t="s">
        <v>284</v>
      </c>
      <c r="C59" s="17"/>
      <c r="D59" s="103">
        <f>239236.581505-17900.89</f>
        <v>221335.691505</v>
      </c>
      <c r="E59" s="103">
        <v>313386</v>
      </c>
    </row>
    <row r="60" spans="1:5" ht="12" customHeight="1">
      <c r="A60" s="23"/>
      <c r="B60" s="18" t="s">
        <v>285</v>
      </c>
      <c r="C60" s="17"/>
      <c r="D60" s="103">
        <f>175376.66464777-8816.19</f>
        <v>166560.47464777</v>
      </c>
      <c r="E60" s="103">
        <v>222652</v>
      </c>
    </row>
    <row r="61" spans="1:5" ht="12" customHeight="1">
      <c r="A61" s="23"/>
      <c r="B61" s="18" t="s">
        <v>286</v>
      </c>
      <c r="C61" s="17"/>
      <c r="D61" s="103">
        <v>10280.829285000002</v>
      </c>
      <c r="E61" s="103">
        <v>26876</v>
      </c>
    </row>
    <row r="62" spans="1:5" ht="12" customHeight="1">
      <c r="A62" s="22"/>
      <c r="B62" s="83" t="s">
        <v>287</v>
      </c>
      <c r="C62" s="84"/>
      <c r="D62" s="101">
        <f>+D63+D64+D65+D66</f>
        <v>41875.331198</v>
      </c>
      <c r="E62" s="101">
        <f>+E63+E64+E65+E66</f>
        <v>52759</v>
      </c>
    </row>
    <row r="63" spans="1:5" ht="12" customHeight="1">
      <c r="A63" s="23"/>
      <c r="B63" s="31" t="s">
        <v>288</v>
      </c>
      <c r="C63" s="30"/>
      <c r="D63" s="105">
        <v>3490.6099999999997</v>
      </c>
      <c r="E63" s="105">
        <v>2797</v>
      </c>
    </row>
    <row r="64" spans="1:5" ht="12" customHeight="1">
      <c r="A64" s="23"/>
      <c r="B64" s="18" t="s">
        <v>289</v>
      </c>
      <c r="C64" s="17"/>
      <c r="D64" s="102">
        <v>8611.051198</v>
      </c>
      <c r="E64" s="102">
        <v>24754</v>
      </c>
    </row>
    <row r="65" spans="1:5" ht="12" customHeight="1">
      <c r="A65" s="23"/>
      <c r="B65" s="18" t="s">
        <v>290</v>
      </c>
      <c r="C65" s="17"/>
      <c r="D65" s="102">
        <v>10776.869999999999</v>
      </c>
      <c r="E65" s="102">
        <v>9462</v>
      </c>
    </row>
    <row r="66" spans="1:5" ht="12" customHeight="1">
      <c r="A66" s="23"/>
      <c r="B66" s="18" t="s">
        <v>291</v>
      </c>
      <c r="C66" s="17"/>
      <c r="D66" s="102">
        <v>18996.800000000003</v>
      </c>
      <c r="E66" s="102">
        <v>15746</v>
      </c>
    </row>
    <row r="67" spans="1:5" ht="12" customHeight="1">
      <c r="A67" s="22"/>
      <c r="B67" s="83" t="s">
        <v>292</v>
      </c>
      <c r="C67" s="84"/>
      <c r="D67" s="101">
        <f>+D68+D69+D70+D71+D72+D73</f>
        <v>239976.517101</v>
      </c>
      <c r="E67" s="101">
        <f>+E68+E69+E70+E71+E72+E73</f>
        <v>265445</v>
      </c>
    </row>
    <row r="68" spans="1:5" ht="12" customHeight="1">
      <c r="A68" s="23"/>
      <c r="B68" s="18" t="s">
        <v>293</v>
      </c>
      <c r="C68" s="17"/>
      <c r="D68" s="102">
        <v>49008.58377899999</v>
      </c>
      <c r="E68" s="102">
        <v>56974</v>
      </c>
    </row>
    <row r="69" spans="1:5" ht="12" customHeight="1">
      <c r="A69" s="23"/>
      <c r="B69" s="18" t="s">
        <v>294</v>
      </c>
      <c r="C69" s="17"/>
      <c r="D69" s="102">
        <v>47537.19332199999</v>
      </c>
      <c r="E69" s="102">
        <v>67545</v>
      </c>
    </row>
    <row r="70" spans="1:5" ht="12" customHeight="1">
      <c r="A70" s="23"/>
      <c r="B70" s="18" t="s">
        <v>295</v>
      </c>
      <c r="C70" s="17"/>
      <c r="D70" s="102">
        <v>38127.34</v>
      </c>
      <c r="E70" s="102">
        <v>29648</v>
      </c>
    </row>
    <row r="71" spans="1:5" ht="12" customHeight="1">
      <c r="A71" s="23"/>
      <c r="B71" s="18" t="s">
        <v>296</v>
      </c>
      <c r="C71" s="17"/>
      <c r="D71" s="102">
        <v>4024.8900000000003</v>
      </c>
      <c r="E71" s="102">
        <v>6538</v>
      </c>
    </row>
    <row r="72" spans="1:5" ht="12" customHeight="1">
      <c r="A72" s="23"/>
      <c r="B72" s="18" t="s">
        <v>297</v>
      </c>
      <c r="C72" s="17"/>
      <c r="D72" s="102"/>
      <c r="E72" s="102"/>
    </row>
    <row r="73" spans="1:5" ht="12" customHeight="1">
      <c r="A73" s="23"/>
      <c r="B73" s="18" t="s">
        <v>298</v>
      </c>
      <c r="C73" s="17"/>
      <c r="D73" s="102">
        <v>101278.51</v>
      </c>
      <c r="E73" s="102">
        <v>104740</v>
      </c>
    </row>
    <row r="74" spans="1:8" ht="12" customHeight="1">
      <c r="A74" s="23"/>
      <c r="B74" s="83" t="s">
        <v>299</v>
      </c>
      <c r="C74" s="84"/>
      <c r="D74" s="101">
        <v>51876.55</v>
      </c>
      <c r="E74" s="101">
        <v>67702</v>
      </c>
      <c r="H74" s="129"/>
    </row>
    <row r="75" spans="1:8" ht="12" customHeight="1">
      <c r="A75" s="23">
        <v>706</v>
      </c>
      <c r="B75" s="83" t="s">
        <v>300</v>
      </c>
      <c r="C75" s="84"/>
      <c r="D75" s="101">
        <v>328066.12</v>
      </c>
      <c r="E75" s="101">
        <v>353912</v>
      </c>
      <c r="H75" s="129"/>
    </row>
    <row r="76" spans="1:5" ht="12" customHeight="1">
      <c r="A76" s="23"/>
      <c r="B76" s="83" t="s">
        <v>301</v>
      </c>
      <c r="C76" s="84"/>
      <c r="D76" s="101">
        <f>+D53-D54</f>
        <v>-591675.7177497814</v>
      </c>
      <c r="E76" s="101">
        <f>+E53-E54</f>
        <v>-447803</v>
      </c>
    </row>
    <row r="77" spans="1:5" ht="12" customHeight="1">
      <c r="A77" s="23"/>
      <c r="B77" s="83" t="s">
        <v>302</v>
      </c>
      <c r="C77" s="84"/>
      <c r="D77" s="101">
        <f>+D92+D109</f>
        <v>283762.72000000003</v>
      </c>
      <c r="E77" s="101">
        <f>+E92+E109</f>
        <v>245338.41999999998</v>
      </c>
    </row>
    <row r="78" spans="1:5" ht="12" customHeight="1">
      <c r="A78" s="23"/>
      <c r="B78" s="83" t="s">
        <v>303</v>
      </c>
      <c r="C78" s="84"/>
      <c r="D78" s="101">
        <f>+D79+D84</f>
        <v>244182.75410000002</v>
      </c>
      <c r="E78" s="101">
        <f>+E79</f>
        <v>196528</v>
      </c>
    </row>
    <row r="79" spans="1:5" ht="12" customHeight="1">
      <c r="A79" s="23">
        <v>770</v>
      </c>
      <c r="B79" s="18" t="s">
        <v>304</v>
      </c>
      <c r="C79" s="17"/>
      <c r="D79" s="102">
        <v>244182.75410000002</v>
      </c>
      <c r="E79" s="102">
        <v>196528</v>
      </c>
    </row>
    <row r="80" spans="1:5" ht="12" customHeight="1">
      <c r="A80" s="23">
        <v>771</v>
      </c>
      <c r="B80" s="18" t="s">
        <v>305</v>
      </c>
      <c r="C80" s="17"/>
      <c r="D80" s="102"/>
      <c r="E80" s="102"/>
    </row>
    <row r="81" spans="1:5" ht="12" customHeight="1">
      <c r="A81" s="23">
        <v>772</v>
      </c>
      <c r="B81" s="18" t="s">
        <v>306</v>
      </c>
      <c r="C81" s="17"/>
      <c r="D81" s="102"/>
      <c r="E81" s="102"/>
    </row>
    <row r="82" spans="1:5" ht="12" customHeight="1">
      <c r="A82" s="23">
        <v>774</v>
      </c>
      <c r="B82" s="18" t="s">
        <v>307</v>
      </c>
      <c r="C82" s="17"/>
      <c r="D82" s="102"/>
      <c r="E82" s="102"/>
    </row>
    <row r="83" spans="1:5" ht="12" customHeight="1">
      <c r="A83" s="23">
        <v>775</v>
      </c>
      <c r="B83" s="18" t="s">
        <v>308</v>
      </c>
      <c r="C83" s="17"/>
      <c r="D83" s="102"/>
      <c r="E83" s="102"/>
    </row>
    <row r="84" spans="1:5" ht="12" customHeight="1">
      <c r="A84" s="24" t="s">
        <v>309</v>
      </c>
      <c r="B84" s="18" t="s">
        <v>310</v>
      </c>
      <c r="C84" s="17"/>
      <c r="D84" s="102"/>
      <c r="E84" s="102"/>
    </row>
    <row r="85" spans="1:5" ht="12" customHeight="1">
      <c r="A85" s="23"/>
      <c r="B85" s="83" t="s">
        <v>311</v>
      </c>
      <c r="C85" s="84"/>
      <c r="D85" s="101">
        <f>+D90</f>
        <v>0</v>
      </c>
      <c r="E85" s="101">
        <f>+E90</f>
        <v>0</v>
      </c>
    </row>
    <row r="86" spans="1:5" ht="12" customHeight="1">
      <c r="A86" s="23">
        <v>730</v>
      </c>
      <c r="B86" s="18" t="s">
        <v>312</v>
      </c>
      <c r="C86" s="17"/>
      <c r="D86" s="102"/>
      <c r="E86" s="102"/>
    </row>
    <row r="87" spans="1:5" ht="12" customHeight="1">
      <c r="A87" s="23">
        <v>732</v>
      </c>
      <c r="B87" s="18" t="s">
        <v>313</v>
      </c>
      <c r="C87" s="17"/>
      <c r="D87" s="102"/>
      <c r="E87" s="102"/>
    </row>
    <row r="88" spans="1:5" ht="12" customHeight="1">
      <c r="A88" s="23">
        <v>734</v>
      </c>
      <c r="B88" s="18" t="s">
        <v>314</v>
      </c>
      <c r="C88" s="17"/>
      <c r="D88" s="102"/>
      <c r="E88" s="102"/>
    </row>
    <row r="89" spans="1:5" ht="12" customHeight="1">
      <c r="A89" s="23">
        <v>735</v>
      </c>
      <c r="B89" s="18" t="s">
        <v>315</v>
      </c>
      <c r="C89" s="17"/>
      <c r="D89" s="102"/>
      <c r="E89" s="102"/>
    </row>
    <row r="90" spans="1:5" ht="12" customHeight="1">
      <c r="A90" s="24" t="s">
        <v>316</v>
      </c>
      <c r="B90" s="18" t="s">
        <v>317</v>
      </c>
      <c r="C90" s="17"/>
      <c r="D90" s="102"/>
      <c r="E90" s="102"/>
    </row>
    <row r="91" spans="1:5" ht="12" customHeight="1">
      <c r="A91" s="24" t="s">
        <v>318</v>
      </c>
      <c r="B91" s="18" t="s">
        <v>319</v>
      </c>
      <c r="C91" s="17"/>
      <c r="D91" s="102"/>
      <c r="E91" s="102"/>
    </row>
    <row r="92" spans="1:5" ht="12" customHeight="1">
      <c r="A92" s="23"/>
      <c r="B92" s="83" t="s">
        <v>320</v>
      </c>
      <c r="C92" s="84"/>
      <c r="D92" s="101">
        <f>+D78-D85</f>
        <v>244182.75410000002</v>
      </c>
      <c r="E92" s="101">
        <f>+E78-E90</f>
        <v>196528</v>
      </c>
    </row>
    <row r="93" spans="1:5" ht="12" customHeight="1">
      <c r="A93" s="23"/>
      <c r="B93" s="83" t="s">
        <v>321</v>
      </c>
      <c r="C93" s="84"/>
      <c r="D93" s="101">
        <f>+D100+D94</f>
        <v>55840.385899999994</v>
      </c>
      <c r="E93" s="101">
        <f>+E100+E94</f>
        <v>52056.42</v>
      </c>
    </row>
    <row r="94" spans="1:5" ht="12" customHeight="1">
      <c r="A94" s="23">
        <v>770</v>
      </c>
      <c r="B94" s="18" t="s">
        <v>322</v>
      </c>
      <c r="C94" s="17"/>
      <c r="D94" s="102">
        <v>55588.385899999994</v>
      </c>
      <c r="E94" s="102">
        <v>52056.42</v>
      </c>
    </row>
    <row r="95" spans="1:5" ht="12" customHeight="1">
      <c r="A95" s="23">
        <v>772</v>
      </c>
      <c r="B95" s="18" t="s">
        <v>323</v>
      </c>
      <c r="C95" s="17"/>
      <c r="D95" s="102"/>
      <c r="E95" s="102"/>
    </row>
    <row r="96" spans="1:5" ht="12" customHeight="1">
      <c r="A96" s="25">
        <v>771774</v>
      </c>
      <c r="B96" s="18" t="s">
        <v>324</v>
      </c>
      <c r="C96" s="17"/>
      <c r="D96" s="102"/>
      <c r="E96" s="102"/>
    </row>
    <row r="97" spans="1:5" ht="12" customHeight="1">
      <c r="A97" s="23">
        <v>773</v>
      </c>
      <c r="B97" s="18" t="s">
        <v>325</v>
      </c>
      <c r="C97" s="17"/>
      <c r="D97" s="103"/>
      <c r="E97" s="103"/>
    </row>
    <row r="98" spans="1:5" ht="12" customHeight="1">
      <c r="A98" s="24" t="s">
        <v>326</v>
      </c>
      <c r="B98" s="18" t="s">
        <v>327</v>
      </c>
      <c r="C98" s="17"/>
      <c r="D98" s="103"/>
      <c r="E98" s="103"/>
    </row>
    <row r="99" spans="1:5" ht="12" customHeight="1">
      <c r="A99" s="23" t="s">
        <v>328</v>
      </c>
      <c r="B99" s="18" t="s">
        <v>329</v>
      </c>
      <c r="C99" s="90"/>
      <c r="D99" s="103"/>
      <c r="E99" s="103"/>
    </row>
    <row r="100" spans="1:11" ht="12" customHeight="1">
      <c r="A100" s="24" t="s">
        <v>330</v>
      </c>
      <c r="B100" s="18" t="s">
        <v>331</v>
      </c>
      <c r="C100" s="90"/>
      <c r="D100" s="103">
        <f>32777.08-26717.08-5808</f>
        <v>252</v>
      </c>
      <c r="E100" s="103"/>
      <c r="I100" s="129"/>
      <c r="K100" s="20"/>
    </row>
    <row r="101" spans="1:5" ht="12" customHeight="1">
      <c r="A101" s="23"/>
      <c r="B101" s="83" t="s">
        <v>332</v>
      </c>
      <c r="C101" s="84"/>
      <c r="D101" s="101">
        <f>+D102+D105</f>
        <v>16260.420000000002</v>
      </c>
      <c r="E101" s="101">
        <f>+E102+E105</f>
        <v>3246</v>
      </c>
    </row>
    <row r="102" spans="1:5" ht="12" customHeight="1">
      <c r="A102" s="23">
        <v>730</v>
      </c>
      <c r="B102" s="18" t="s">
        <v>333</v>
      </c>
      <c r="C102" s="90"/>
      <c r="D102" s="103">
        <v>1095.5500000000002</v>
      </c>
      <c r="E102" s="103">
        <v>1381</v>
      </c>
    </row>
    <row r="103" spans="1:9" ht="12" customHeight="1">
      <c r="A103" s="23">
        <v>732</v>
      </c>
      <c r="B103" s="18" t="s">
        <v>334</v>
      </c>
      <c r="C103" s="90"/>
      <c r="D103" s="103"/>
      <c r="E103" s="103"/>
      <c r="I103" s="129"/>
    </row>
    <row r="104" spans="1:5" ht="12" customHeight="1">
      <c r="A104" s="23">
        <v>734</v>
      </c>
      <c r="B104" s="18" t="s">
        <v>335</v>
      </c>
      <c r="C104" s="90"/>
      <c r="D104" s="103"/>
      <c r="E104" s="103"/>
    </row>
    <row r="105" spans="1:5" ht="12" customHeight="1">
      <c r="A105" s="24" t="s">
        <v>336</v>
      </c>
      <c r="B105" s="18" t="s">
        <v>337</v>
      </c>
      <c r="C105" s="90"/>
      <c r="D105" s="103">
        <v>15164.87</v>
      </c>
      <c r="E105" s="103">
        <v>1865</v>
      </c>
    </row>
    <row r="106" spans="1:5" ht="12" customHeight="1">
      <c r="A106" s="24" t="s">
        <v>338</v>
      </c>
      <c r="B106" s="18" t="s">
        <v>339</v>
      </c>
      <c r="C106" s="90"/>
      <c r="D106" s="103"/>
      <c r="E106" s="103"/>
    </row>
    <row r="107" spans="1:5" ht="12" customHeight="1">
      <c r="A107" s="25">
        <v>745746747</v>
      </c>
      <c r="B107" s="18" t="s">
        <v>340</v>
      </c>
      <c r="C107" s="17"/>
      <c r="D107" s="102"/>
      <c r="E107" s="102"/>
    </row>
    <row r="108" spans="1:5" ht="12" customHeight="1">
      <c r="A108" s="25">
        <v>748749</v>
      </c>
      <c r="B108" s="18" t="s">
        <v>341</v>
      </c>
      <c r="C108" s="17"/>
      <c r="D108" s="102"/>
      <c r="E108" s="102"/>
    </row>
    <row r="109" spans="1:5" ht="12" customHeight="1">
      <c r="A109" s="23"/>
      <c r="B109" s="83" t="s">
        <v>342</v>
      </c>
      <c r="C109" s="84"/>
      <c r="D109" s="101">
        <f>+D93-D101</f>
        <v>39579.965899999996</v>
      </c>
      <c r="E109" s="101">
        <f>+E93-E101</f>
        <v>48810.42</v>
      </c>
    </row>
    <row r="110" spans="1:8" ht="12" customHeight="1">
      <c r="A110" s="23"/>
      <c r="B110" s="83" t="s">
        <v>343</v>
      </c>
      <c r="C110" s="84"/>
      <c r="D110" s="101">
        <f>+D76+D77</f>
        <v>-307912.9977497814</v>
      </c>
      <c r="E110" s="101">
        <f>+E76+E77</f>
        <v>-202464.58000000002</v>
      </c>
      <c r="H110" s="129"/>
    </row>
    <row r="111" spans="1:5" ht="12" customHeight="1">
      <c r="A111" s="23"/>
      <c r="B111" s="83" t="s">
        <v>344</v>
      </c>
      <c r="C111" s="84"/>
      <c r="D111" s="101">
        <f>+D113</f>
        <v>0</v>
      </c>
      <c r="E111" s="101">
        <f>+E112+E113</f>
        <v>-96095</v>
      </c>
    </row>
    <row r="112" spans="1:5" ht="12" customHeight="1">
      <c r="A112" s="23">
        <v>820</v>
      </c>
      <c r="B112" s="18" t="s">
        <v>345</v>
      </c>
      <c r="C112" s="17"/>
      <c r="D112" s="102"/>
      <c r="E112" s="102">
        <v>-96095</v>
      </c>
    </row>
    <row r="113" spans="1:5" ht="12" customHeight="1">
      <c r="A113" s="23">
        <v>823</v>
      </c>
      <c r="B113" s="18" t="s">
        <v>346</v>
      </c>
      <c r="C113" s="17"/>
      <c r="D113" s="102"/>
      <c r="E113" s="102"/>
    </row>
    <row r="114" spans="1:10" ht="12" customHeight="1">
      <c r="A114" s="23"/>
      <c r="B114" s="83" t="s">
        <v>347</v>
      </c>
      <c r="C114" s="84"/>
      <c r="D114" s="101">
        <f>+D110+D111</f>
        <v>-307912.9977497814</v>
      </c>
      <c r="E114" s="101">
        <f>+E110+E111</f>
        <v>-298559.58</v>
      </c>
      <c r="H114" s="130"/>
      <c r="J114" s="129"/>
    </row>
    <row r="115" spans="1:8" ht="12" customHeight="1">
      <c r="A115" s="23"/>
      <c r="B115" s="83" t="s">
        <v>348</v>
      </c>
      <c r="C115" s="84"/>
      <c r="D115" s="101"/>
      <c r="E115" s="101"/>
      <c r="H115" s="129"/>
    </row>
    <row r="116" spans="1:5" ht="12" customHeight="1">
      <c r="A116" s="24" t="s">
        <v>349</v>
      </c>
      <c r="B116" s="18" t="s">
        <v>350</v>
      </c>
      <c r="C116" s="17"/>
      <c r="D116" s="102"/>
      <c r="E116" s="102"/>
    </row>
    <row r="117" spans="1:5" ht="12" customHeight="1">
      <c r="A117" s="23"/>
      <c r="B117" s="83" t="s">
        <v>351</v>
      </c>
      <c r="C117" s="84"/>
      <c r="D117" s="101"/>
      <c r="E117" s="101"/>
    </row>
    <row r="118" spans="1:5" ht="12.75">
      <c r="A118" s="26"/>
      <c r="B118" s="27"/>
      <c r="C118" s="28"/>
      <c r="D118" s="29"/>
      <c r="E118" s="29"/>
    </row>
    <row r="119" spans="1:10" s="63" customFormat="1" ht="12.75">
      <c r="A119" s="60" t="s">
        <v>142</v>
      </c>
      <c r="B119" s="61"/>
      <c r="C119" s="121"/>
      <c r="D119" s="121"/>
      <c r="E119" s="62"/>
      <c r="F119" s="131"/>
      <c r="G119" s="131"/>
      <c r="H119" s="131"/>
      <c r="I119" s="131"/>
      <c r="J119" s="131"/>
    </row>
    <row r="120" spans="1:10" s="64" customFormat="1" ht="18.75" customHeight="1">
      <c r="A120" s="60" t="s">
        <v>143</v>
      </c>
      <c r="B120" s="60"/>
      <c r="D120" s="65"/>
      <c r="E120" s="65"/>
      <c r="F120" s="132"/>
      <c r="G120" s="132"/>
      <c r="H120" s="132"/>
      <c r="I120" s="132"/>
      <c r="J120" s="132"/>
    </row>
    <row r="121" spans="1:10" s="64" customFormat="1" ht="5.25" customHeight="1">
      <c r="A121" s="60"/>
      <c r="B121" s="60"/>
      <c r="C121" s="66"/>
      <c r="D121" s="65"/>
      <c r="E121" s="65"/>
      <c r="F121" s="132"/>
      <c r="G121" s="132"/>
      <c r="H121" s="132"/>
      <c r="I121" s="132"/>
      <c r="J121" s="132"/>
    </row>
    <row r="122" spans="1:10" s="64" customFormat="1" ht="12.75">
      <c r="A122" s="63" t="s">
        <v>352</v>
      </c>
      <c r="B122" s="63"/>
      <c r="D122" s="65"/>
      <c r="E122" s="65"/>
      <c r="F122" s="132"/>
      <c r="G122" s="132"/>
      <c r="H122" s="132"/>
      <c r="I122" s="132"/>
      <c r="J122" s="132"/>
    </row>
    <row r="123" spans="1:10" s="64" customFormat="1" ht="25.5">
      <c r="A123" s="67" t="s">
        <v>353</v>
      </c>
      <c r="B123" s="68"/>
      <c r="C123" s="69"/>
      <c r="D123" s="65"/>
      <c r="E123" s="65"/>
      <c r="F123" s="132"/>
      <c r="G123" s="132"/>
      <c r="H123" s="132"/>
      <c r="I123" s="132"/>
      <c r="J123" s="132"/>
    </row>
  </sheetData>
  <sheetProtection/>
  <mergeCells count="11">
    <mergeCell ref="A7:A8"/>
    <mergeCell ref="B7:B8"/>
    <mergeCell ref="C7:C8"/>
    <mergeCell ref="D7:E7"/>
    <mergeCell ref="C119:D119"/>
    <mergeCell ref="A6:E6"/>
    <mergeCell ref="A1:B1"/>
    <mergeCell ref="A2:B2"/>
    <mergeCell ref="A3:B3"/>
    <mergeCell ref="A4:B4"/>
    <mergeCell ref="A5:E5"/>
  </mergeCells>
  <printOptions/>
  <pageMargins left="0.17" right="0.2" top="0.23" bottom="0.17" header="0.31496062992125984" footer="0.31496062992125984"/>
  <pageSetup fitToHeight="0" fitToWidth="1" horizontalDpi="600" verticalDpi="600" orientation="landscape" paperSize="9" scale="82" r:id="rId1"/>
  <ignoredErrors>
    <ignoredError sqref="E10:E11 E50:E51 E100 E77:E78 E62 E53 E45 E92 D115:E117 E114 D109:D113 D59:D60 D43:D45 D53 D55:D58 D61 D62:D72 D77:D78 D100:D108 D49:D52 D47 D10:D26 D114 D92 E14:E15 E18 E20 E22:E23 E25:E26 E36 E38:E39 E41:E42 E37 E43 E40 E67 E72 E76 E80:E91 E106:E108 E103:E104 E113 E111 D48:E48 E49 D75:D76 D27:D42 D80:D91 D95:D99 E95:E9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"/>
  <sheetViews>
    <sheetView zoomScalePageLayoutView="0" workbookViewId="0" topLeftCell="A1">
      <selection activeCell="A1" sqref="A1:B1"/>
    </sheetView>
  </sheetViews>
  <sheetFormatPr defaultColWidth="7.421875" defaultRowHeight="15"/>
  <cols>
    <col min="1" max="1" width="7.421875" style="2" customWidth="1"/>
    <col min="2" max="2" width="50.00390625" style="2" customWidth="1"/>
    <col min="3" max="3" width="16.28125" style="2" customWidth="1"/>
    <col min="4" max="4" width="20.140625" style="20" customWidth="1"/>
    <col min="5" max="5" width="19.28125" style="20" customWidth="1"/>
    <col min="6" max="6" width="9.140625" style="2" customWidth="1"/>
    <col min="7" max="7" width="11.28125" style="2" bestFit="1" customWidth="1"/>
    <col min="8" max="8" width="11.8515625" style="2" bestFit="1" customWidth="1"/>
    <col min="9" max="9" width="9.140625" style="2" customWidth="1"/>
    <col min="10" max="10" width="11.28125" style="2" bestFit="1" customWidth="1"/>
    <col min="11" max="255" width="9.140625" style="2" customWidth="1"/>
    <col min="256" max="16384" width="7.421875" style="2" customWidth="1"/>
  </cols>
  <sheetData>
    <row r="1" spans="1:5" s="32" customFormat="1" ht="12.75">
      <c r="A1" s="112" t="s">
        <v>0</v>
      </c>
      <c r="B1" s="112"/>
      <c r="C1" s="52"/>
      <c r="D1" s="53"/>
      <c r="E1" s="53"/>
    </row>
    <row r="2" spans="1:5" s="32" customFormat="1" ht="12.75">
      <c r="A2" s="112" t="s">
        <v>1</v>
      </c>
      <c r="B2" s="112"/>
      <c r="C2" s="52"/>
      <c r="D2" s="53"/>
      <c r="E2" s="53"/>
    </row>
    <row r="3" spans="1:5" s="32" customFormat="1" ht="12.75">
      <c r="A3" s="112" t="s">
        <v>2</v>
      </c>
      <c r="B3" s="112"/>
      <c r="C3" s="52"/>
      <c r="D3" s="53"/>
      <c r="E3" s="53"/>
    </row>
    <row r="4" spans="1:5" s="32" customFormat="1" ht="12.75">
      <c r="A4" s="112" t="s">
        <v>3</v>
      </c>
      <c r="B4" s="112"/>
      <c r="C4" s="52"/>
      <c r="D4" s="53"/>
      <c r="E4" s="53"/>
    </row>
    <row r="5" spans="1:5" s="32" customFormat="1" ht="12.75">
      <c r="A5" s="124" t="s">
        <v>175</v>
      </c>
      <c r="B5" s="124"/>
      <c r="C5" s="124"/>
      <c r="D5" s="124"/>
      <c r="E5" s="124"/>
    </row>
    <row r="6" spans="1:5" s="32" customFormat="1" ht="12.75">
      <c r="A6" s="125" t="s">
        <v>356</v>
      </c>
      <c r="B6" s="125"/>
      <c r="C6" s="125"/>
      <c r="D6" s="125"/>
      <c r="E6" s="125"/>
    </row>
    <row r="7" spans="1:5" ht="12.75">
      <c r="A7" s="122"/>
      <c r="B7" s="122" t="s">
        <v>7</v>
      </c>
      <c r="C7" s="122" t="s">
        <v>176</v>
      </c>
      <c r="D7" s="123" t="s">
        <v>177</v>
      </c>
      <c r="E7" s="123"/>
    </row>
    <row r="8" spans="1:5" ht="12.75">
      <c r="A8" s="122"/>
      <c r="B8" s="122"/>
      <c r="C8" s="122"/>
      <c r="D8" s="74" t="s">
        <v>10</v>
      </c>
      <c r="E8" s="74" t="s">
        <v>11</v>
      </c>
    </row>
    <row r="9" spans="1:5" ht="12" customHeight="1">
      <c r="A9" s="72"/>
      <c r="B9" s="72">
        <v>1</v>
      </c>
      <c r="C9" s="72">
        <v>2</v>
      </c>
      <c r="D9" s="73">
        <v>3</v>
      </c>
      <c r="E9" s="73">
        <v>4</v>
      </c>
    </row>
    <row r="10" spans="1:5" ht="12" customHeight="1">
      <c r="A10" s="35" t="s">
        <v>178</v>
      </c>
      <c r="B10" s="76" t="s">
        <v>179</v>
      </c>
      <c r="C10" s="77"/>
      <c r="D10" s="78"/>
      <c r="E10" s="78"/>
    </row>
    <row r="11" spans="1:5" ht="12" customHeight="1">
      <c r="A11" s="36">
        <v>1</v>
      </c>
      <c r="B11" s="79" t="s">
        <v>180</v>
      </c>
      <c r="C11" s="80"/>
      <c r="D11" s="106">
        <f>+D12+D14+D15+D13</f>
        <v>9180228.53</v>
      </c>
      <c r="E11" s="106">
        <f>+E12+E14+E15+E13</f>
        <v>8170981</v>
      </c>
    </row>
    <row r="12" spans="1:5" ht="12" customHeight="1">
      <c r="A12" s="38"/>
      <c r="B12" s="39" t="s">
        <v>181</v>
      </c>
      <c r="C12" s="37"/>
      <c r="D12" s="93">
        <v>9166670.53</v>
      </c>
      <c r="E12" s="93">
        <v>8170981</v>
      </c>
    </row>
    <row r="13" spans="1:9" ht="12" customHeight="1">
      <c r="A13" s="38"/>
      <c r="B13" s="40" t="s">
        <v>182</v>
      </c>
      <c r="C13" s="37"/>
      <c r="D13" s="93"/>
      <c r="E13" s="93"/>
      <c r="I13" s="20"/>
    </row>
    <row r="14" spans="1:5" ht="12" customHeight="1">
      <c r="A14" s="38"/>
      <c r="B14" s="40" t="s">
        <v>183</v>
      </c>
      <c r="C14" s="37"/>
      <c r="D14" s="93">
        <v>13558</v>
      </c>
      <c r="E14" s="93"/>
    </row>
    <row r="15" spans="1:5" ht="12" customHeight="1">
      <c r="A15" s="38"/>
      <c r="B15" s="40" t="s">
        <v>184</v>
      </c>
      <c r="C15" s="37"/>
      <c r="D15" s="93"/>
      <c r="E15" s="93"/>
    </row>
    <row r="16" spans="1:5" ht="12" customHeight="1">
      <c r="A16" s="36">
        <v>2</v>
      </c>
      <c r="B16" s="79" t="s">
        <v>185</v>
      </c>
      <c r="C16" s="80"/>
      <c r="D16" s="106">
        <f>+D17+D18+D19+D20+D21+D22+D23</f>
        <v>9609431.940000001</v>
      </c>
      <c r="E16" s="106">
        <f>+E17+E18+E19+E20+E21+E22+E23</f>
        <v>7771552</v>
      </c>
    </row>
    <row r="17" spans="1:5" ht="12" customHeight="1">
      <c r="A17" s="41"/>
      <c r="B17" s="39" t="s">
        <v>186</v>
      </c>
      <c r="C17" s="37"/>
      <c r="D17" s="107">
        <v>2923801.3800000004</v>
      </c>
      <c r="E17" s="93">
        <v>1970130</v>
      </c>
    </row>
    <row r="18" spans="1:5" ht="12" customHeight="1">
      <c r="A18" s="41"/>
      <c r="B18" s="39" t="s">
        <v>187</v>
      </c>
      <c r="C18" s="37"/>
      <c r="D18" s="107">
        <v>797815.08</v>
      </c>
      <c r="E18" s="93">
        <v>700637</v>
      </c>
    </row>
    <row r="19" spans="1:8" ht="12" customHeight="1">
      <c r="A19" s="41"/>
      <c r="B19" s="39" t="s">
        <v>188</v>
      </c>
      <c r="C19" s="37" t="s">
        <v>360</v>
      </c>
      <c r="D19" s="107">
        <v>1662402.02</v>
      </c>
      <c r="E19" s="107">
        <v>1518816</v>
      </c>
      <c r="H19" s="20"/>
    </row>
    <row r="20" spans="1:5" ht="12" customHeight="1">
      <c r="A20" s="41"/>
      <c r="B20" s="39" t="s">
        <v>189</v>
      </c>
      <c r="C20" s="91" t="s">
        <v>359</v>
      </c>
      <c r="D20" s="107">
        <v>446585.09</v>
      </c>
      <c r="E20" s="107">
        <v>329904</v>
      </c>
    </row>
    <row r="21" spans="1:5" ht="12" customHeight="1">
      <c r="A21" s="41"/>
      <c r="B21" s="39" t="s">
        <v>190</v>
      </c>
      <c r="C21" s="91"/>
      <c r="D21" s="107">
        <v>172333.03</v>
      </c>
      <c r="E21" s="107">
        <v>169889</v>
      </c>
    </row>
    <row r="22" spans="1:5" ht="12" customHeight="1">
      <c r="A22" s="41"/>
      <c r="B22" s="39" t="s">
        <v>191</v>
      </c>
      <c r="C22" s="91"/>
      <c r="D22" s="107">
        <v>32251.7</v>
      </c>
      <c r="E22" s="107">
        <v>52237</v>
      </c>
    </row>
    <row r="23" spans="1:5" ht="12" customHeight="1">
      <c r="A23" s="41"/>
      <c r="B23" s="39" t="s">
        <v>192</v>
      </c>
      <c r="C23" s="91"/>
      <c r="D23" s="107">
        <v>3574243.64</v>
      </c>
      <c r="E23" s="107">
        <v>3029939</v>
      </c>
    </row>
    <row r="24" spans="1:5" ht="12" customHeight="1">
      <c r="A24" s="41"/>
      <c r="B24" s="39" t="s">
        <v>193</v>
      </c>
      <c r="C24" s="37"/>
      <c r="D24" s="93"/>
      <c r="E24" s="93"/>
    </row>
    <row r="25" spans="1:5" ht="12" customHeight="1">
      <c r="A25" s="36">
        <v>3</v>
      </c>
      <c r="B25" s="79" t="s">
        <v>194</v>
      </c>
      <c r="C25" s="80"/>
      <c r="D25" s="106">
        <f>+D11-D16</f>
        <v>-429203.410000002</v>
      </c>
      <c r="E25" s="106">
        <f>+E11-E16</f>
        <v>399429</v>
      </c>
    </row>
    <row r="26" spans="1:5" ht="12" customHeight="1">
      <c r="A26" s="35" t="s">
        <v>195</v>
      </c>
      <c r="B26" s="76" t="s">
        <v>196</v>
      </c>
      <c r="C26" s="80"/>
      <c r="D26" s="106"/>
      <c r="E26" s="106"/>
    </row>
    <row r="27" spans="1:5" ht="12" customHeight="1">
      <c r="A27" s="36">
        <v>1</v>
      </c>
      <c r="B27" s="79" t="s">
        <v>197</v>
      </c>
      <c r="C27" s="80"/>
      <c r="D27" s="106">
        <f>+D29+D30+D31+D32</f>
        <v>2364048.6799999997</v>
      </c>
      <c r="E27" s="106">
        <f>+E29+E30+E31+E32</f>
        <v>288564</v>
      </c>
    </row>
    <row r="28" spans="1:5" ht="12" customHeight="1">
      <c r="A28" s="38"/>
      <c r="B28" s="40" t="s">
        <v>198</v>
      </c>
      <c r="C28" s="37"/>
      <c r="D28" s="93"/>
      <c r="E28" s="93"/>
    </row>
    <row r="29" spans="1:5" ht="12" customHeight="1">
      <c r="A29" s="38"/>
      <c r="B29" s="40" t="s">
        <v>199</v>
      </c>
      <c r="C29" s="37"/>
      <c r="D29" s="93">
        <v>559047.6799999999</v>
      </c>
      <c r="E29" s="93">
        <v>288564</v>
      </c>
    </row>
    <row r="30" spans="1:5" ht="12" customHeight="1">
      <c r="A30" s="38"/>
      <c r="B30" s="40" t="s">
        <v>200</v>
      </c>
      <c r="C30" s="37"/>
      <c r="D30" s="93"/>
      <c r="E30" s="93"/>
    </row>
    <row r="31" spans="1:5" ht="12" customHeight="1">
      <c r="A31" s="38"/>
      <c r="B31" s="39" t="s">
        <v>201</v>
      </c>
      <c r="C31" s="37"/>
      <c r="D31" s="93"/>
      <c r="E31" s="93"/>
    </row>
    <row r="32" spans="1:10" ht="12" customHeight="1">
      <c r="A32" s="38"/>
      <c r="B32" s="39" t="s">
        <v>202</v>
      </c>
      <c r="C32" s="37"/>
      <c r="D32" s="93">
        <v>1805001</v>
      </c>
      <c r="E32" s="93"/>
      <c r="J32" s="20"/>
    </row>
    <row r="33" spans="1:5" ht="12" customHeight="1">
      <c r="A33" s="36">
        <v>2</v>
      </c>
      <c r="B33" s="79" t="s">
        <v>203</v>
      </c>
      <c r="C33" s="80"/>
      <c r="D33" s="106">
        <f>+D34+D41+D39+D40</f>
        <v>3559202.2</v>
      </c>
      <c r="E33" s="106">
        <f>+E34+E41+E39+E40</f>
        <v>1455118</v>
      </c>
    </row>
    <row r="34" spans="1:5" ht="12" customHeight="1">
      <c r="A34" s="38"/>
      <c r="B34" s="39" t="s">
        <v>204</v>
      </c>
      <c r="C34" s="37"/>
      <c r="D34" s="93">
        <v>3559202.2</v>
      </c>
      <c r="E34" s="93">
        <v>655556</v>
      </c>
    </row>
    <row r="35" spans="1:5" ht="12" customHeight="1">
      <c r="A35" s="38"/>
      <c r="B35" s="39" t="s">
        <v>205</v>
      </c>
      <c r="C35" s="37"/>
      <c r="D35" s="93"/>
      <c r="E35" s="93"/>
    </row>
    <row r="36" spans="1:5" ht="12" customHeight="1">
      <c r="A36" s="38"/>
      <c r="B36" s="39" t="s">
        <v>206</v>
      </c>
      <c r="C36" s="37"/>
      <c r="D36" s="93"/>
      <c r="E36" s="93"/>
    </row>
    <row r="37" spans="1:5" ht="12" customHeight="1">
      <c r="A37" s="38"/>
      <c r="B37" s="39" t="s">
        <v>207</v>
      </c>
      <c r="C37" s="37"/>
      <c r="D37" s="93"/>
      <c r="E37" s="93"/>
    </row>
    <row r="38" spans="1:5" ht="12" customHeight="1">
      <c r="A38" s="38"/>
      <c r="B38" s="39" t="s">
        <v>208</v>
      </c>
      <c r="C38" s="37"/>
      <c r="D38" s="93"/>
      <c r="E38" s="93"/>
    </row>
    <row r="39" spans="1:5" ht="12" customHeight="1">
      <c r="A39" s="38"/>
      <c r="B39" s="39" t="s">
        <v>209</v>
      </c>
      <c r="C39" s="37"/>
      <c r="D39" s="93"/>
      <c r="E39" s="93">
        <v>720001</v>
      </c>
    </row>
    <row r="40" spans="1:5" ht="12" customHeight="1">
      <c r="A40" s="38"/>
      <c r="B40" s="39" t="s">
        <v>210</v>
      </c>
      <c r="C40" s="37"/>
      <c r="D40" s="93"/>
      <c r="E40" s="93">
        <v>79561</v>
      </c>
    </row>
    <row r="41" spans="1:5" ht="12" customHeight="1">
      <c r="A41" s="38"/>
      <c r="B41" s="39" t="s">
        <v>211</v>
      </c>
      <c r="C41" s="37"/>
      <c r="D41" s="93"/>
      <c r="E41" s="93"/>
    </row>
    <row r="42" spans="1:5" ht="12" customHeight="1">
      <c r="A42" s="36">
        <v>3</v>
      </c>
      <c r="B42" s="79" t="s">
        <v>212</v>
      </c>
      <c r="C42" s="80"/>
      <c r="D42" s="106">
        <f>+D27-D33</f>
        <v>-1195153.5200000005</v>
      </c>
      <c r="E42" s="106">
        <f>+E27-E33</f>
        <v>-1166554</v>
      </c>
    </row>
    <row r="43" spans="1:5" ht="12" customHeight="1">
      <c r="A43" s="35" t="s">
        <v>213</v>
      </c>
      <c r="B43" s="76" t="s">
        <v>214</v>
      </c>
      <c r="C43" s="80"/>
      <c r="D43" s="106"/>
      <c r="E43" s="106"/>
    </row>
    <row r="44" spans="1:5" ht="12" customHeight="1">
      <c r="A44" s="36">
        <v>1</v>
      </c>
      <c r="B44" s="79" t="s">
        <v>215</v>
      </c>
      <c r="C44" s="80"/>
      <c r="D44" s="106">
        <f>SUM(D45:D48)</f>
        <v>1650000</v>
      </c>
      <c r="E44" s="106">
        <f>SUM(E45:E48)</f>
        <v>700000</v>
      </c>
    </row>
    <row r="45" spans="1:5" ht="12" customHeight="1">
      <c r="A45" s="38"/>
      <c r="B45" s="39" t="s">
        <v>216</v>
      </c>
      <c r="C45" s="37"/>
      <c r="D45" s="93">
        <v>1300000</v>
      </c>
      <c r="E45" s="93">
        <v>700000</v>
      </c>
    </row>
    <row r="46" spans="1:5" ht="12" customHeight="1">
      <c r="A46" s="38"/>
      <c r="B46" s="39" t="s">
        <v>217</v>
      </c>
      <c r="C46" s="37"/>
      <c r="D46" s="93"/>
      <c r="E46" s="93"/>
    </row>
    <row r="47" spans="1:5" ht="12" customHeight="1">
      <c r="A47" s="38"/>
      <c r="B47" s="39" t="s">
        <v>218</v>
      </c>
      <c r="C47" s="37"/>
      <c r="D47" s="93">
        <v>350000</v>
      </c>
      <c r="E47" s="93"/>
    </row>
    <row r="48" spans="1:5" ht="12" customHeight="1">
      <c r="A48" s="38"/>
      <c r="B48" s="39" t="s">
        <v>219</v>
      </c>
      <c r="C48" s="37"/>
      <c r="D48" s="93"/>
      <c r="E48" s="93"/>
    </row>
    <row r="49" spans="1:5" ht="12" customHeight="1">
      <c r="A49" s="36">
        <v>2</v>
      </c>
      <c r="B49" s="81" t="s">
        <v>220</v>
      </c>
      <c r="C49" s="80"/>
      <c r="D49" s="106">
        <f>SUM(D50:D53)</f>
        <v>0</v>
      </c>
      <c r="E49" s="106">
        <f>SUM(E50:E53)</f>
        <v>10740</v>
      </c>
    </row>
    <row r="50" spans="1:5" ht="12" customHeight="1">
      <c r="A50" s="38"/>
      <c r="B50" s="39" t="s">
        <v>221</v>
      </c>
      <c r="C50" s="37"/>
      <c r="D50" s="93"/>
      <c r="E50" s="93"/>
    </row>
    <row r="51" spans="1:5" ht="12" customHeight="1">
      <c r="A51" s="38"/>
      <c r="B51" s="39" t="s">
        <v>222</v>
      </c>
      <c r="C51" s="37"/>
      <c r="D51" s="107"/>
      <c r="E51" s="107"/>
    </row>
    <row r="52" spans="1:5" ht="12" customHeight="1">
      <c r="A52" s="38"/>
      <c r="B52" s="39" t="s">
        <v>223</v>
      </c>
      <c r="C52" s="37"/>
      <c r="D52" s="107"/>
      <c r="E52" s="107">
        <v>10740</v>
      </c>
    </row>
    <row r="53" spans="1:5" ht="12" customHeight="1">
      <c r="A53" s="38"/>
      <c r="B53" s="39" t="s">
        <v>224</v>
      </c>
      <c r="C53" s="37"/>
      <c r="D53" s="107"/>
      <c r="E53" s="107"/>
    </row>
    <row r="54" spans="1:5" ht="12" customHeight="1">
      <c r="A54" s="36">
        <v>3</v>
      </c>
      <c r="B54" s="79" t="s">
        <v>225</v>
      </c>
      <c r="C54" s="80"/>
      <c r="D54" s="106">
        <f>+D44-D52</f>
        <v>1650000</v>
      </c>
      <c r="E54" s="106">
        <f>+E44-E52</f>
        <v>689260</v>
      </c>
    </row>
    <row r="55" spans="1:5" ht="12" customHeight="1">
      <c r="A55" s="40"/>
      <c r="B55" s="40"/>
      <c r="C55" s="37"/>
      <c r="D55" s="93"/>
      <c r="E55" s="93"/>
    </row>
    <row r="56" spans="1:5" ht="12" customHeight="1">
      <c r="A56" s="42" t="s">
        <v>226</v>
      </c>
      <c r="B56" s="82" t="s">
        <v>227</v>
      </c>
      <c r="C56" s="80"/>
      <c r="D56" s="106">
        <f>+D54+D42+D25</f>
        <v>25643.069999997504</v>
      </c>
      <c r="E56" s="106">
        <f>+E54+E42+E25</f>
        <v>-77865</v>
      </c>
    </row>
    <row r="57" spans="1:5" ht="12" customHeight="1">
      <c r="A57" s="40"/>
      <c r="B57" s="40"/>
      <c r="C57" s="37"/>
      <c r="D57" s="93"/>
      <c r="E57" s="93"/>
    </row>
    <row r="58" spans="1:5" ht="12" customHeight="1">
      <c r="A58" s="40"/>
      <c r="B58" s="82" t="s">
        <v>228</v>
      </c>
      <c r="C58" s="80"/>
      <c r="D58" s="106">
        <f>+D59+D56</f>
        <v>54467.069999997504</v>
      </c>
      <c r="E58" s="106">
        <f>+E59+E56</f>
        <v>28824</v>
      </c>
    </row>
    <row r="59" spans="1:5" ht="12" customHeight="1">
      <c r="A59" s="40"/>
      <c r="B59" s="82" t="s">
        <v>229</v>
      </c>
      <c r="C59" s="80"/>
      <c r="D59" s="106">
        <v>28824</v>
      </c>
      <c r="E59" s="106">
        <v>106689</v>
      </c>
    </row>
    <row r="60" spans="1:5" ht="12" customHeight="1">
      <c r="A60" s="43"/>
      <c r="B60" s="43"/>
      <c r="C60" s="43"/>
      <c r="D60" s="44"/>
      <c r="E60" s="44"/>
    </row>
    <row r="61" spans="1:5" ht="12" customHeight="1">
      <c r="A61" s="45" t="s">
        <v>142</v>
      </c>
      <c r="B61" s="46"/>
      <c r="C61" s="45"/>
      <c r="D61" s="44"/>
      <c r="E61" s="44"/>
    </row>
    <row r="62" spans="1:7" ht="12" customHeight="1">
      <c r="A62" s="45" t="s">
        <v>230</v>
      </c>
      <c r="B62" s="46"/>
      <c r="C62" s="45"/>
      <c r="D62" s="44"/>
      <c r="E62" s="44"/>
      <c r="F62" s="47"/>
      <c r="G62" s="47"/>
    </row>
    <row r="63" spans="1:5" ht="12" customHeight="1">
      <c r="A63" s="48"/>
      <c r="B63" s="45"/>
      <c r="C63" s="45"/>
      <c r="D63" s="44"/>
      <c r="E63" s="44"/>
    </row>
    <row r="64" spans="1:5" ht="12" customHeight="1">
      <c r="A64" s="49" t="s">
        <v>144</v>
      </c>
      <c r="B64" s="45"/>
      <c r="C64" s="45"/>
      <c r="D64" s="44"/>
      <c r="E64" s="44"/>
    </row>
    <row r="65" spans="1:5" ht="12" customHeight="1">
      <c r="A65" s="50" t="s">
        <v>231</v>
      </c>
      <c r="B65" s="50" t="s">
        <v>354</v>
      </c>
      <c r="C65" s="51"/>
      <c r="D65" s="44"/>
      <c r="E65" s="44"/>
    </row>
    <row r="66" ht="12" customHeight="1"/>
    <row r="67" ht="12" customHeight="1"/>
    <row r="68" ht="12" customHeight="1"/>
    <row r="69" ht="12" customHeight="1"/>
    <row r="70" ht="12" customHeight="1"/>
    <row r="72" ht="12.75">
      <c r="G72" s="20"/>
    </row>
  </sheetData>
  <sheetProtection/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rintOptions/>
  <pageMargins left="0.1968503937007874" right="0.15748031496062992" top="0.17" bottom="0.17" header="0.31496062992125984" footer="0.31496062992125984"/>
  <pageSetup horizontalDpi="600" verticalDpi="600" orientation="landscape" paperSize="9" r:id="rId1"/>
  <ignoredErrors>
    <ignoredError sqref="E11 E13:E16 E24:E26 D11:D59 E55 E50:E51 E28 E58:E59 E56 E57 E53 E46:E48 E41:E43 E35:E38 E30:E33 E27 E34 E39:E40 E44:E45 E49 E54 E29 E5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2.57421875" style="2" customWidth="1"/>
    <col min="2" max="2" width="12.421875" style="20" customWidth="1"/>
    <col min="3" max="3" width="11.140625" style="20" customWidth="1"/>
    <col min="4" max="4" width="11.57421875" style="20" customWidth="1"/>
    <col min="5" max="9" width="10.57421875" style="20" customWidth="1"/>
    <col min="10" max="10" width="12.57421875" style="20" customWidth="1"/>
    <col min="11" max="11" width="14.140625" style="20" customWidth="1"/>
    <col min="12" max="16384" width="9.140625" style="2" customWidth="1"/>
  </cols>
  <sheetData>
    <row r="1" spans="1:11" s="32" customFormat="1" ht="12.75">
      <c r="A1" s="112" t="s">
        <v>0</v>
      </c>
      <c r="B1" s="112"/>
      <c r="C1" s="53"/>
      <c r="D1" s="33"/>
      <c r="E1" s="33"/>
      <c r="F1" s="33"/>
      <c r="G1" s="33"/>
      <c r="H1" s="33"/>
      <c r="I1" s="33"/>
      <c r="J1" s="33"/>
      <c r="K1" s="33"/>
    </row>
    <row r="2" spans="1:11" s="32" customFormat="1" ht="12.75">
      <c r="A2" s="112" t="s">
        <v>1</v>
      </c>
      <c r="B2" s="112"/>
      <c r="C2" s="53"/>
      <c r="D2" s="33"/>
      <c r="E2" s="33"/>
      <c r="F2" s="33"/>
      <c r="G2" s="33"/>
      <c r="H2" s="33"/>
      <c r="I2" s="33"/>
      <c r="J2" s="33"/>
      <c r="K2" s="33"/>
    </row>
    <row r="3" spans="1:11" s="32" customFormat="1" ht="12.75">
      <c r="A3" s="112" t="s">
        <v>2</v>
      </c>
      <c r="B3" s="112"/>
      <c r="C3" s="53"/>
      <c r="D3" s="33"/>
      <c r="E3" s="33"/>
      <c r="F3" s="33"/>
      <c r="G3" s="33"/>
      <c r="H3" s="33"/>
      <c r="I3" s="33"/>
      <c r="J3" s="33"/>
      <c r="K3" s="33"/>
    </row>
    <row r="4" spans="1:11" s="32" customFormat="1" ht="12.75">
      <c r="A4" s="112" t="s">
        <v>3</v>
      </c>
      <c r="B4" s="112"/>
      <c r="C4" s="53"/>
      <c r="D4" s="33"/>
      <c r="E4" s="33"/>
      <c r="F4" s="33"/>
      <c r="G4" s="33"/>
      <c r="H4" s="33"/>
      <c r="I4" s="33"/>
      <c r="J4" s="33"/>
      <c r="K4" s="33"/>
    </row>
    <row r="5" spans="1:11" s="32" customFormat="1" ht="12.75">
      <c r="A5" s="118" t="s">
        <v>145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32" customFormat="1" ht="12.75">
      <c r="A6" s="117" t="s">
        <v>356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63.75" customHeight="1">
      <c r="A7" s="54" t="s">
        <v>146</v>
      </c>
      <c r="B7" s="55" t="s">
        <v>147</v>
      </c>
      <c r="C7" s="55" t="s">
        <v>148</v>
      </c>
      <c r="D7" s="55" t="s">
        <v>149</v>
      </c>
      <c r="E7" s="55" t="s">
        <v>150</v>
      </c>
      <c r="F7" s="55" t="s">
        <v>151</v>
      </c>
      <c r="G7" s="55" t="s">
        <v>152</v>
      </c>
      <c r="H7" s="55" t="s">
        <v>153</v>
      </c>
      <c r="I7" s="55" t="s">
        <v>154</v>
      </c>
      <c r="J7" s="55" t="s">
        <v>155</v>
      </c>
      <c r="K7" s="55" t="s">
        <v>156</v>
      </c>
    </row>
    <row r="8" spans="1:11" ht="12" customHeight="1">
      <c r="A8" s="16" t="s">
        <v>157</v>
      </c>
      <c r="B8" s="108">
        <v>5495000</v>
      </c>
      <c r="C8" s="108"/>
      <c r="D8" s="108"/>
      <c r="E8" s="108"/>
      <c r="F8" s="108"/>
      <c r="G8" s="108"/>
      <c r="H8" s="108"/>
      <c r="I8" s="108"/>
      <c r="J8" s="108">
        <v>-2527102.08</v>
      </c>
      <c r="K8" s="108">
        <f>+B8+J8</f>
        <v>2967897.92</v>
      </c>
    </row>
    <row r="9" spans="1:11" ht="12" customHeight="1">
      <c r="A9" s="39" t="s">
        <v>158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2" customHeight="1">
      <c r="A10" s="39" t="s">
        <v>159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2" customHeight="1">
      <c r="A11" s="39" t="s">
        <v>160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2" customHeight="1">
      <c r="A12" s="39" t="s">
        <v>161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2" customHeight="1">
      <c r="A13" s="39" t="s">
        <v>162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2" customHeight="1">
      <c r="A14" s="39" t="s">
        <v>163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2" customHeight="1">
      <c r="A15" s="39" t="s">
        <v>164</v>
      </c>
      <c r="B15" s="93"/>
      <c r="C15" s="93"/>
      <c r="D15" s="93"/>
      <c r="E15" s="93"/>
      <c r="F15" s="93"/>
      <c r="G15" s="93"/>
      <c r="H15" s="93"/>
      <c r="I15" s="93"/>
      <c r="J15" s="93">
        <v>-298559.86</v>
      </c>
      <c r="K15" s="93">
        <f>+J15</f>
        <v>-298559.86</v>
      </c>
    </row>
    <row r="16" spans="1:11" ht="12" customHeight="1">
      <c r="A16" s="39" t="s">
        <v>165</v>
      </c>
      <c r="B16" s="93">
        <v>700000</v>
      </c>
      <c r="C16" s="93"/>
      <c r="D16" s="93"/>
      <c r="E16" s="93"/>
      <c r="F16" s="93"/>
      <c r="G16" s="93"/>
      <c r="H16" s="93"/>
      <c r="I16" s="93"/>
      <c r="J16" s="93"/>
      <c r="K16" s="93">
        <f>+B16</f>
        <v>700000</v>
      </c>
    </row>
    <row r="17" spans="1:11" ht="12" customHeight="1">
      <c r="A17" s="39" t="s">
        <v>166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2" customHeight="1">
      <c r="A18" s="39" t="s">
        <v>167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2" customHeight="1">
      <c r="A19" s="16" t="s">
        <v>168</v>
      </c>
      <c r="B19" s="108">
        <f>+B8+B16</f>
        <v>6195000</v>
      </c>
      <c r="C19" s="108"/>
      <c r="D19" s="108"/>
      <c r="E19" s="108"/>
      <c r="F19" s="108"/>
      <c r="G19" s="108"/>
      <c r="H19" s="108"/>
      <c r="I19" s="108"/>
      <c r="J19" s="108">
        <f>+J8+J15</f>
        <v>-2825661.94</v>
      </c>
      <c r="K19" s="108">
        <f>+B19+J19</f>
        <v>3369338.06</v>
      </c>
    </row>
    <row r="20" spans="1:11" ht="12" customHeight="1">
      <c r="A20" s="75"/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ht="12" customHeight="1">
      <c r="A21" s="75"/>
      <c r="B21" s="109"/>
      <c r="C21" s="109"/>
      <c r="D21" s="109"/>
      <c r="E21" s="109"/>
      <c r="F21" s="109"/>
      <c r="G21" s="109"/>
      <c r="H21" s="109"/>
      <c r="I21" s="109"/>
      <c r="J21" s="109"/>
      <c r="K21" s="109"/>
    </row>
    <row r="22" spans="1:11" ht="12" customHeight="1">
      <c r="A22" s="16" t="s">
        <v>169</v>
      </c>
      <c r="B22" s="108">
        <f>+B19</f>
        <v>6195000</v>
      </c>
      <c r="C22" s="108"/>
      <c r="D22" s="108"/>
      <c r="E22" s="108"/>
      <c r="F22" s="108"/>
      <c r="G22" s="108"/>
      <c r="H22" s="108"/>
      <c r="I22" s="108"/>
      <c r="J22" s="108">
        <f>+J19</f>
        <v>-2825661.94</v>
      </c>
      <c r="K22" s="108">
        <f>+K19</f>
        <v>3369338.06</v>
      </c>
    </row>
    <row r="23" spans="1:11" ht="12" customHeight="1">
      <c r="A23" s="39" t="s">
        <v>170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1:11" ht="12" customHeight="1">
      <c r="A24" s="39" t="s">
        <v>159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12" customHeight="1">
      <c r="A25" s="39" t="s">
        <v>160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1" ht="12" customHeight="1">
      <c r="A26" s="39" t="s">
        <v>171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12" customHeight="1">
      <c r="A27" s="39" t="s">
        <v>162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12" customHeight="1">
      <c r="A28" s="39" t="s">
        <v>172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 ht="12" customHeight="1">
      <c r="A29" s="39" t="s">
        <v>173</v>
      </c>
      <c r="B29" s="93"/>
      <c r="C29" s="93"/>
      <c r="D29" s="93"/>
      <c r="E29" s="93"/>
      <c r="F29" s="93"/>
      <c r="G29" s="93"/>
      <c r="H29" s="93"/>
      <c r="I29" s="93"/>
      <c r="J29" s="93">
        <f>+'BU'!D114</f>
        <v>-307912.9977497814</v>
      </c>
      <c r="K29" s="93">
        <f>+J29</f>
        <v>-307912.9977497814</v>
      </c>
    </row>
    <row r="30" spans="1:11" ht="12" customHeight="1">
      <c r="A30" s="39" t="s">
        <v>165</v>
      </c>
      <c r="B30" s="93">
        <v>1300000</v>
      </c>
      <c r="C30" s="93"/>
      <c r="D30" s="93"/>
      <c r="E30" s="93"/>
      <c r="F30" s="93"/>
      <c r="G30" s="93"/>
      <c r="H30" s="93"/>
      <c r="I30" s="93"/>
      <c r="J30" s="93"/>
      <c r="K30" s="93">
        <f>+B30</f>
        <v>1300000</v>
      </c>
    </row>
    <row r="31" spans="1:11" ht="12" customHeight="1">
      <c r="A31" s="39" t="s">
        <v>166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 ht="12" customHeight="1">
      <c r="A32" s="39" t="s">
        <v>167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12" customHeight="1">
      <c r="A33" s="16" t="s">
        <v>174</v>
      </c>
      <c r="B33" s="108">
        <f>+B22+B30</f>
        <v>7495000</v>
      </c>
      <c r="C33" s="108"/>
      <c r="D33" s="108"/>
      <c r="E33" s="108"/>
      <c r="F33" s="108"/>
      <c r="G33" s="108"/>
      <c r="H33" s="108"/>
      <c r="I33" s="108"/>
      <c r="J33" s="108">
        <f>+J22+J29</f>
        <v>-3133574.937749781</v>
      </c>
      <c r="K33" s="108">
        <f>+K22+K29+K30</f>
        <v>4361425.062250219</v>
      </c>
    </row>
    <row r="34" ht="12" customHeight="1"/>
    <row r="35" spans="1:3" ht="12" customHeight="1">
      <c r="A35" s="56" t="s">
        <v>142</v>
      </c>
      <c r="B35" s="34"/>
      <c r="C35" s="34"/>
    </row>
    <row r="36" spans="1:3" ht="12" customHeight="1">
      <c r="A36" s="56" t="s">
        <v>143</v>
      </c>
      <c r="B36" s="34"/>
      <c r="C36" s="34"/>
    </row>
    <row r="37" spans="1:3" ht="12" customHeight="1">
      <c r="A37" s="15"/>
      <c r="B37" s="34"/>
      <c r="C37" s="34"/>
    </row>
    <row r="38" spans="1:3" ht="12" customHeight="1">
      <c r="A38" s="15" t="s">
        <v>144</v>
      </c>
      <c r="B38" s="34"/>
      <c r="C38" s="34"/>
    </row>
    <row r="39" spans="1:3" ht="12" customHeight="1">
      <c r="A39" s="15" t="s">
        <v>358</v>
      </c>
      <c r="B39" s="34"/>
      <c r="C39" s="34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6">
    <mergeCell ref="A6:K6"/>
    <mergeCell ref="A1:B1"/>
    <mergeCell ref="A2:B2"/>
    <mergeCell ref="A3:B3"/>
    <mergeCell ref="A4:B4"/>
    <mergeCell ref="A5:K5"/>
  </mergeCells>
  <printOptions/>
  <pageMargins left="0.15748031496062992" right="0.15748031496062992" top="0.2362204724409449" bottom="0.2362204724409449" header="0.31496062992125984" footer="0.31496062992125984"/>
  <pageSetup horizontalDpi="600" verticalDpi="600" orientation="landscape" paperSize="9" scale="90" r:id="rId1"/>
  <ignoredErrors>
    <ignoredError sqref="B19:K19 K8:K18 K20:K21 K22:K33 B22:J3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2014-04-02T12:52:22Z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