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<sst xmlns="http://schemas.openxmlformats.org/spreadsheetml/2006/main" count="422" uniqueCount="367">
  <si>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</si>
  <si>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</si>
  <si>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</si>
  <si>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</si>
  <si>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</si>
  <si>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</si>
  <si>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</si>
  <si>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</si>
  <si>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</si>
  <si>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</si>
  <si>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</si>
  <si>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</si>
  <si>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</si>
  <si>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</si>
  <si>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</si>
  <si>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</si>
  <si>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</si>
  <si>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</si>
  <si>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</si>
  <si>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</si>
  <si>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</si>
  <si>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</si>
  <si>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</si>
  <si>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</si>
  <si>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</si>
  <si>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</si>
  <si>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</si>
  <si>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</si>
  <si>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</si>
  <si>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</si>
  <si>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</si>
  <si>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</si>
  <si>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</si>
  <si>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</si>
  <si>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</si>
  <si>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</si>
  <si>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</si>
  <si>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</si>
  <si>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</si>
  <si>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</si>
  <si>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</si>
  <si>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</si>
  <si>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</si>
  <si>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</si>
  <si>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</si>
  <si>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</si>
  <si>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</si>
  <si>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</si>
  <si>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</si>
  <si>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</si>
  <si>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</si>
  <si>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</si>
  <si>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</si>
  <si>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</si>
  <si>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</si>
  <si>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</si>
  <si>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</si>
  <si>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</si>
  <si>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</si>
  <si>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</si>
  <si>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</si>
  <si>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</si>
  <si>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</si>
  <si>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</si>
  <si>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</si>
  <si>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</si>
  <si>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</si>
  <si>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</si>
  <si>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</si>
  <si>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</si>
  <si>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</si>
  <si>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</si>
  <si>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</si>
  <si>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</si>
  <si>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</si>
  <si>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</si>
  <si>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</si>
  <si>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</si>
  <si>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</si>
  <si>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</si>
  <si>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</si>
  <si>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</si>
  <si>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</si>
  <si>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</si>
  <si>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</si>
  <si>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</si>
  <si>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</si>
  <si>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</si>
  <si>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</si>
  <si>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</si>
  <si>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</si>
  <si>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</si>
  <si>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</si>
  <si>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</si>
  <si>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</si>
  <si>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</si>
  <si>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</si>
  <si>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</si>
  <si>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</si>
  <si>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</si>
  <si>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</si>
  <si>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</si>
  <si>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</si>
  <si>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</si>
  <si>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</si>
  <si>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</si>
  <si>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</si>
  <si>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</si>
  <si>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</si>
  <si>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</si>
  <si>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</si>
  <si>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</si>
  <si>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</si>
  <si>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</si>
  <si>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</si>
  <si>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</si>
  <si>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</si>
  <si>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</si>
  <si>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</si>
  <si>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</si>
  <si>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</si>
  <si>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</si>
  <si>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</si>
  <si>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</si>
  <si>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</si>
  <si>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</si>
  <si>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</si>
  <si>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</si>
  <si>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</si>
  <si>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</si>
  <si>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</si>
  <si>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</si>
  <si>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</si>
  <si>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</si>
  <si>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</si>
  <si>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</si>
  <si>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</si>
  <si>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</si>
  <si>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</si>
  <si>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</si>
  <si>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</si>
  <si>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</si>
  <si>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</si>
  <si>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</si>
  <si>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</si>
  <si>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</si>
  <si>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</si>
  <si>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</si>
  <si>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</si>
  <si>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</si>
  <si>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</si>
  <si>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</si>
  <si>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</si>
  <si>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</si>
  <si>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</si>
  <si>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</si>
  <si>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</si>
  <si>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</si>
  <si>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</si>
  <si>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</si>
  <si>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</si>
  <si>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</si>
  <si>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</si>
  <si>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</si>
  <si>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</si>
  <si>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</si>
  <si>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</si>
  <si>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</si>
  <si>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</si>
  <si>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</si>
  <si>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</si>
  <si>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</si>
  <si>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</si>
  <si>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</si>
  <si>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</si>
  <si>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</si>
  <si>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</si>
  <si>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</si>
  <si>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</si>
  <si>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</si>
  <si>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</si>
  <si>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</si>
  <si>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</si>
  <si>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</si>
  <si>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</si>
  <si>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</si>
  <si>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</si>
  <si>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</si>
  <si>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</si>
  <si>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</si>
  <si>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</si>
  <si>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</si>
  <si>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</si>
  <si>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</si>
  <si>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</si>
  <si>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</si>
  <si>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</si>
  <si>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</si>
  <si>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</si>
  <si>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</si>
  <si>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</si>
  <si>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</si>
  <si>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</si>
  <si>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</si>
  <si>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</si>
  <si>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</si>
  <si>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</si>
  <si>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</si>
  <si>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</si>
  <si>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</si>
  <si>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</si>
  <si>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</si>
  <si>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</si>
  <si>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</si>
  <si>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</si>
  <si>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</si>
  <si>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</si>
  <si>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</si>
  <si>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</si>
  <si>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</si>
  <si>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</si>
  <si>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</si>
  <si>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</si>
  <si>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</si>
  <si>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</si>
  <si>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</si>
  <si>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</si>
  <si>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</si>
  <si>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</si>
  <si>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</si>
  <si>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</si>
  <si>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</si>
  <si>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</si>
  <si>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</si>
  <si>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</si>
  <si>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</si>
  <si>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</si>
  <si>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</si>
  <si>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</si>
  <si>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</si>
  <si>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</si>
  <si>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</si>
  <si>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</si>
  <si>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</si>
  <si>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</si>
  <si>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</si>
  <si>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</si>
  <si>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</si>
  <si>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</si>
  <si>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</si>
  <si>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</si>
  <si>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</si>
  <si>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</si>
  <si>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</si>
  <si>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</si>
  <si>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</si>
  <si>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</si>
  <si>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</si>
  <si>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</si>
  <si>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</si>
  <si>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</si>
  <si>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</si>
  <si>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</si>
  <si>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</si>
  <si>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</si>
  <si>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</si>
  <si>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</si>
  <si>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</si>
  <si>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</si>
  <si>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</si>
  <si>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</si>
  <si>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</si>
  <si>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</si>
  <si>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</si>
  <si>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</si>
  <si>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</si>
  <si>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</si>
  <si>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</si>
  <si>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</si>
  <si>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</si>
  <si>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</si>
  <si>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</si>
  <si>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</si>
  <si>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</si>
  <si>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</si>
  <si>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</si>
  <si>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</si>
  <si>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</si>
  <si>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</si>
  <si>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</si>
  <si>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</si>
  <si>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</si>
  <si>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</si>
  <si>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</si>
  <si>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</si>
  <si>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</si>
  <si>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</si>
  <si>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</si>
  <si>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</si>
  <si>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</si>
  <si>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</si>
  <si>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</si>
  <si>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</si>
  <si>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</si>
  <si>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</si>
  <si>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</si>
  <si>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</si>
  <si>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</si>
  <si>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</si>
  <si>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</si>
  <si>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</si>
  <si>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</si>
  <si>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</si>
  <si>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</si>
  <si>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</si>
  <si>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</si>
  <si>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</si>
  <si>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</si>
  <si>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</si>
  <si>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</si>
  <si>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</si>
  <si>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</si>
  <si>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</si>
  <si>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</si>
  <si>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</si>
  <si>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</si>
  <si>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</si>
  <si>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</si>
  <si>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</si>
  <si>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</si>
  <si>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</si>
  <si>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</si>
  <si>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</si>
  <si>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</si>
  <si>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</si>
  <si>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</si>
  <si>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</si>
  <si>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</si>
  <si>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</si>
  <si>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</si>
  <si>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</si>
  <si>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</si>
  <si>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</si>
  <si>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</si>
  <si>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</si>
  <si>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</si>
  <si>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</si>
  <si>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</si>
  <si>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</si>
  <si>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</si>
  <si>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</si>
  <si>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</si>
  <si>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</si>
  <si>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</si>
  <si>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</si>
  <si>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</si>
  <si>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</si>
  <si>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</si>
  <si>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</si>
  <si>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</si>
  <si>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</si>
  <si>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</si>
  <si>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</si>
  <si>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</si>
  <si>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</si>
  <si>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</si>
  <si>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31.03.2015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</si>
</sst>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I%20za%20ANO%2031.03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o bilans"/>
      <sheetName val="BILANS STANJA"/>
      <sheetName val="BILANS USPJEHA"/>
      <sheetName val="Promjena na kapitalu"/>
    </sheetNames>
    <sheetDataSet>
      <sheetData sheetId="0">
        <row r="84">
          <cell r="G84">
            <v>27234.690000000002</v>
          </cell>
        </row>
        <row r="85">
          <cell r="G85">
            <v>18525.18</v>
          </cell>
        </row>
        <row r="86">
          <cell r="G86">
            <v>23950</v>
          </cell>
        </row>
        <row r="87">
          <cell r="G8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E65" sqref="E65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366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25286.710000000006</v>
      </c>
      <c r="E16" s="37">
        <f>+E17+E18+E19+E20+E21</f>
        <v>30806.17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123774.5</v>
      </c>
      <c r="E18" s="37">
        <v>116330.2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-98487.79</v>
      </c>
      <c r="E21" s="37">
        <v>-85524.03</v>
      </c>
    </row>
    <row r="22" spans="1:5" ht="15">
      <c r="A22" s="10" t="s">
        <v>57</v>
      </c>
      <c r="B22" s="11" t="s">
        <v>74</v>
      </c>
      <c r="C22" s="37"/>
      <c r="D22" s="37">
        <f>+D23+D35</f>
        <v>3371596.42</v>
      </c>
      <c r="E22" s="37">
        <f>+E23+E35</f>
        <v>3056893.66</v>
      </c>
    </row>
    <row r="23" spans="1:5" ht="15">
      <c r="A23" s="10" t="s">
        <v>57</v>
      </c>
      <c r="B23" s="11" t="s">
        <v>75</v>
      </c>
      <c r="C23" s="37"/>
      <c r="D23" s="37">
        <f>+SUM(D24:D34)</f>
        <v>3371596.42</v>
      </c>
      <c r="E23" s="37">
        <f>+SUM(E24:E34)</f>
        <v>3056893.66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933047.4</v>
      </c>
      <c r="E25" s="37">
        <v>769599.52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2420000</v>
      </c>
      <c r="E28" s="37">
        <v>2280001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18549.02</v>
      </c>
      <c r="E33" s="37">
        <v>7293.14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+SUM(D36:D38)</f>
        <v>0</v>
      </c>
      <c r="E35" s="37">
        <f>+SUM(E36:E38)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620000</v>
      </c>
      <c r="E39" s="37">
        <f>+E40+E41+E42</f>
        <v>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620000</v>
      </c>
      <c r="E41" s="37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</f>
        <v>589934.46</v>
      </c>
      <c r="E43" s="37">
        <f>+E44+E45</f>
        <v>488715.5900000001</v>
      </c>
    </row>
    <row r="44" spans="1:5" ht="15">
      <c r="A44" s="10">
        <v>11</v>
      </c>
      <c r="B44" s="11" t="s">
        <v>108</v>
      </c>
      <c r="C44" s="37"/>
      <c r="D44" s="37">
        <v>279894.92</v>
      </c>
      <c r="E44" s="37">
        <v>72984.28</v>
      </c>
    </row>
    <row r="45" spans="1:5" ht="15">
      <c r="A45" s="10" t="s">
        <v>57</v>
      </c>
      <c r="B45" s="11" t="s">
        <v>109</v>
      </c>
      <c r="C45" s="37"/>
      <c r="D45" s="37">
        <f>+SUM(D46:D51)</f>
        <v>310039.54000000004</v>
      </c>
      <c r="E45" s="37">
        <f>+SUM(E46:E51)</f>
        <v>415731.31000000006</v>
      </c>
    </row>
    <row r="46" spans="1:5" ht="15">
      <c r="A46" s="10">
        <v>12</v>
      </c>
      <c r="B46" s="11" t="s">
        <v>110</v>
      </c>
      <c r="C46" s="37"/>
      <c r="D46" s="37">
        <v>55223.63</v>
      </c>
      <c r="E46" s="37">
        <v>59771.15</v>
      </c>
    </row>
    <row r="47" spans="1:5" ht="15">
      <c r="A47" s="10">
        <v>13</v>
      </c>
      <c r="B47" s="11" t="s">
        <v>111</v>
      </c>
      <c r="C47" s="37"/>
      <c r="D47" s="37"/>
      <c r="E47" s="37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134563.31</v>
      </c>
      <c r="E49" s="37">
        <v>118200.02</v>
      </c>
    </row>
    <row r="50" spans="1:5" ht="15">
      <c r="A50" s="10">
        <v>16</v>
      </c>
      <c r="B50" s="11" t="s">
        <v>114</v>
      </c>
      <c r="C50" s="37"/>
      <c r="D50" s="37">
        <v>78745.95</v>
      </c>
      <c r="E50" s="37">
        <v>145960.14</v>
      </c>
    </row>
    <row r="51" spans="1:5" ht="15">
      <c r="A51" s="10">
        <v>17</v>
      </c>
      <c r="B51" s="11" t="s">
        <v>115</v>
      </c>
      <c r="C51" s="37"/>
      <c r="D51" s="37">
        <v>41506.65</v>
      </c>
      <c r="E51" s="37">
        <v>91800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96381.87</v>
      </c>
      <c r="E53" s="37">
        <v>90341.48</v>
      </c>
    </row>
    <row r="54" spans="1:5" ht="15">
      <c r="A54" s="10" t="s">
        <v>57</v>
      </c>
      <c r="B54" s="11" t="s">
        <v>120</v>
      </c>
      <c r="C54" s="37"/>
      <c r="D54" s="70">
        <f>+D55+D56</f>
        <v>70209.87</v>
      </c>
      <c r="E54" s="37">
        <v>92226.15</v>
      </c>
    </row>
    <row r="55" spans="1:5" ht="15">
      <c r="A55" s="10">
        <v>192</v>
      </c>
      <c r="B55" s="11" t="s">
        <v>121</v>
      </c>
      <c r="C55" s="37"/>
      <c r="D55" s="70">
        <f>+'[1]Bruto bilans'!$G$84</f>
        <v>27234.690000000002</v>
      </c>
      <c r="E55" s="37"/>
    </row>
    <row r="56" spans="1:5" ht="30">
      <c r="A56" s="13" t="s">
        <v>331</v>
      </c>
      <c r="B56" s="11" t="s">
        <v>122</v>
      </c>
      <c r="C56" s="37"/>
      <c r="D56" s="70">
        <f>+'[1]Bruto bilans'!$G$85+'[1]Bruto bilans'!$G$86+'[1]Bruto bilans'!$G$87</f>
        <v>42975.18</v>
      </c>
      <c r="E56" s="37"/>
    </row>
    <row r="57" spans="1:5" ht="15">
      <c r="A57" s="10"/>
      <c r="B57" s="11" t="s">
        <v>123</v>
      </c>
      <c r="C57" s="37"/>
      <c r="D57" s="37">
        <v>1201.31</v>
      </c>
      <c r="E57" s="37">
        <v>1125.18</v>
      </c>
    </row>
    <row r="58" spans="1:5" ht="15">
      <c r="A58" s="10"/>
      <c r="B58" s="11" t="s">
        <v>124</v>
      </c>
      <c r="C58" s="37"/>
      <c r="D58" s="70">
        <f>+D11+D16+D22+D39+D43+D53+D54+D57</f>
        <v>4774610.64</v>
      </c>
      <c r="E58" s="70">
        <f>+E11+E16+E22+E39+E43+E53+E54+E57</f>
        <v>3760108.23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1300000</v>
      </c>
      <c r="E63" s="37">
        <f>+E64+E65</f>
        <v>1000000</v>
      </c>
    </row>
    <row r="64" spans="1:5" ht="15">
      <c r="A64" s="9">
        <v>900</v>
      </c>
      <c r="B64" s="11" t="s">
        <v>127</v>
      </c>
      <c r="C64" s="37"/>
      <c r="D64" s="37">
        <v>1300000</v>
      </c>
      <c r="E64" s="37">
        <v>1000000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+D67+D68+D73+D74+D75+0</f>
        <v>4118.07</v>
      </c>
      <c r="E66" s="37">
        <f>+E67+E68+E73+E74+E75+0</f>
        <v>29711.4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>
        <f>+D69+D70+D71+D72</f>
        <v>0</v>
      </c>
      <c r="E68" s="37">
        <f>+E69+E70+E71+E72</f>
        <v>0</v>
      </c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4118.07</v>
      </c>
      <c r="E75" s="37">
        <f>+E76+E77</f>
        <v>29711.4</v>
      </c>
    </row>
    <row r="76" spans="1:5" ht="15">
      <c r="A76" s="9" t="s">
        <v>140</v>
      </c>
      <c r="B76" s="11" t="s">
        <v>141</v>
      </c>
      <c r="C76" s="37"/>
      <c r="D76" s="37">
        <v>30299.21</v>
      </c>
      <c r="E76" s="37">
        <v>25212.83</v>
      </c>
    </row>
    <row r="77" spans="1:5" ht="15">
      <c r="A77" s="9" t="s">
        <v>142</v>
      </c>
      <c r="B77" s="11" t="s">
        <v>143</v>
      </c>
      <c r="C77" s="37"/>
      <c r="D77" s="37">
        <v>-26181.14</v>
      </c>
      <c r="E77" s="37">
        <v>4498.57</v>
      </c>
    </row>
    <row r="78" spans="1:5" ht="15">
      <c r="A78" s="9" t="s">
        <v>57</v>
      </c>
      <c r="B78" s="11" t="s">
        <v>144</v>
      </c>
      <c r="C78" s="37"/>
      <c r="D78" s="37">
        <f>+D79+D86+D91+0</f>
        <v>3227388.66</v>
      </c>
      <c r="E78" s="37">
        <f>+E79+E86+E91+0</f>
        <v>2477343.0700000003</v>
      </c>
    </row>
    <row r="79" spans="1:5" ht="15">
      <c r="A79" s="9" t="s">
        <v>57</v>
      </c>
      <c r="B79" s="11" t="s">
        <v>145</v>
      </c>
      <c r="C79" s="37"/>
      <c r="D79" s="37">
        <f>+D80+D81+D82+D83+D84+D85</f>
        <v>173722.31</v>
      </c>
      <c r="E79" s="37">
        <f>+E80+E81+E82+E83+E84+E85</f>
        <v>168525.97000000003</v>
      </c>
    </row>
    <row r="80" spans="1:5" ht="15">
      <c r="A80" s="9">
        <v>980</v>
      </c>
      <c r="B80" s="11" t="s">
        <v>146</v>
      </c>
      <c r="C80" s="37"/>
      <c r="D80" s="37">
        <v>18448.21</v>
      </c>
      <c r="E80" s="37">
        <v>18326.15</v>
      </c>
    </row>
    <row r="81" spans="1:5" ht="15">
      <c r="A81" s="9">
        <v>982</v>
      </c>
      <c r="B81" s="11" t="s">
        <v>147</v>
      </c>
      <c r="C81" s="37"/>
      <c r="D81" s="37">
        <v>133243.99</v>
      </c>
      <c r="E81" s="37">
        <v>128169.71</v>
      </c>
    </row>
    <row r="82" spans="1:5" ht="15">
      <c r="A82" s="9">
        <v>983</v>
      </c>
      <c r="B82" s="11" t="s">
        <v>148</v>
      </c>
      <c r="C82" s="37"/>
      <c r="D82" s="37">
        <v>22030.11</v>
      </c>
      <c r="E82" s="37">
        <v>22030.11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2999556.24</v>
      </c>
      <c r="E86" s="37">
        <f>+E87+E88+E89+E90</f>
        <v>2292267.04</v>
      </c>
    </row>
    <row r="87" spans="1:5" ht="15">
      <c r="A87" s="9">
        <v>970</v>
      </c>
      <c r="B87" s="11" t="s">
        <v>154</v>
      </c>
      <c r="C87" s="37"/>
      <c r="D87" s="37">
        <v>2999556.24</v>
      </c>
      <c r="E87" s="37">
        <v>2279967.04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/>
      <c r="E90" s="37">
        <v>12300</v>
      </c>
    </row>
    <row r="91" spans="1:5" ht="15">
      <c r="A91" s="9" t="s">
        <v>57</v>
      </c>
      <c r="B91" s="11" t="s">
        <v>158</v>
      </c>
      <c r="C91" s="37"/>
      <c r="D91" s="37">
        <f>+D92+D93</f>
        <v>54110.11</v>
      </c>
      <c r="E91" s="37">
        <f>+E92+E93</f>
        <v>16550.06</v>
      </c>
    </row>
    <row r="92" spans="1:5" ht="15">
      <c r="A92" s="9">
        <v>960</v>
      </c>
      <c r="B92" s="11" t="s">
        <v>159</v>
      </c>
      <c r="C92" s="37"/>
      <c r="D92" s="37">
        <v>24110.11</v>
      </c>
      <c r="E92" s="37">
        <v>16550.06</v>
      </c>
    </row>
    <row r="93" spans="1:5" ht="15">
      <c r="A93" s="15">
        <v>961962963967</v>
      </c>
      <c r="B93" s="11" t="s">
        <v>160</v>
      </c>
      <c r="C93" s="37"/>
      <c r="D93" s="37">
        <v>30000</v>
      </c>
      <c r="E93" s="37">
        <v>0</v>
      </c>
    </row>
    <row r="94" spans="1:5" ht="15">
      <c r="A94" s="9" t="s">
        <v>57</v>
      </c>
      <c r="B94" s="11" t="s">
        <v>161</v>
      </c>
      <c r="C94" s="37"/>
      <c r="D94" s="37">
        <f>+D95+D96+D97+D98+D99+D100+D101</f>
        <v>234445.95</v>
      </c>
      <c r="E94" s="37">
        <f>+E95+E96+E97+E98+E99+E100+E101</f>
        <v>251070.6</v>
      </c>
    </row>
    <row r="95" spans="1:5" ht="15">
      <c r="A95" s="9">
        <v>22</v>
      </c>
      <c r="B95" s="11" t="s">
        <v>162</v>
      </c>
      <c r="C95" s="37"/>
      <c r="D95" s="37">
        <v>99378.98</v>
      </c>
      <c r="E95" s="37">
        <v>97842.78</v>
      </c>
    </row>
    <row r="96" spans="1:5" ht="15">
      <c r="A96" s="9">
        <v>23</v>
      </c>
      <c r="B96" s="11" t="s">
        <v>163</v>
      </c>
      <c r="C96" s="37"/>
      <c r="D96" s="37">
        <v>134018.9</v>
      </c>
      <c r="E96" s="37">
        <v>139286.6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0.01</v>
      </c>
      <c r="E100" s="37">
        <v>10442.59</v>
      </c>
    </row>
    <row r="101" spans="1:5" ht="15">
      <c r="A101" s="9" t="s">
        <v>168</v>
      </c>
      <c r="B101" s="11" t="s">
        <v>169</v>
      </c>
      <c r="C101" s="37"/>
      <c r="D101" s="37">
        <v>1048.06</v>
      </c>
      <c r="E101" s="37">
        <v>3498.63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37"/>
      <c r="D107" s="37">
        <v>8657.96</v>
      </c>
      <c r="E107" s="37">
        <v>1983.16</v>
      </c>
    </row>
    <row r="108" spans="1:5" ht="15">
      <c r="A108" s="9" t="s">
        <v>57</v>
      </c>
      <c r="B108" s="11" t="s">
        <v>177</v>
      </c>
      <c r="C108" s="37"/>
      <c r="D108" s="37">
        <f>+D63+D66+D78+D94+D102+D107</f>
        <v>4774610.640000001</v>
      </c>
      <c r="E108" s="37">
        <f>+E63+E66+E78+E94+E102+E107</f>
        <v>3760108.2300000004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G54" sqref="G5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tr">
        <f>+'BS'!A6</f>
        <v>od    01.01     do       31.03.2015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359980.22</v>
      </c>
      <c r="E10" s="38">
        <f>+E11+E20</f>
        <v>442243.31</v>
      </c>
    </row>
    <row r="11" spans="1:5" ht="15">
      <c r="A11" s="19"/>
      <c r="B11" s="20" t="s">
        <v>180</v>
      </c>
      <c r="C11" s="38"/>
      <c r="D11" s="38">
        <f>+SUM(D12:D19)</f>
        <v>304501.24</v>
      </c>
      <c r="E11" s="38">
        <f>+SUM(E12:E19)</f>
        <v>355367.88</v>
      </c>
    </row>
    <row r="12" spans="1:5" ht="15">
      <c r="A12" s="19">
        <v>750</v>
      </c>
      <c r="B12" s="21" t="s">
        <v>181</v>
      </c>
      <c r="C12" s="38"/>
      <c r="D12" s="38">
        <v>432541.54</v>
      </c>
      <c r="E12" s="38">
        <v>494654.48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-128040.3</v>
      </c>
      <c r="E16" s="38">
        <v>-139286.6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55478.979999999996</v>
      </c>
      <c r="E20" s="38">
        <f>+SUM(E21:E24)</f>
        <v>86875.43000000001</v>
      </c>
    </row>
    <row r="21" spans="1:5" ht="15">
      <c r="A21" s="19">
        <v>760</v>
      </c>
      <c r="B21" s="21" t="s">
        <v>190</v>
      </c>
      <c r="C21" s="38"/>
      <c r="D21" s="38">
        <v>714.92</v>
      </c>
      <c r="E21" s="38">
        <v>861.02</v>
      </c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54764.06</v>
      </c>
      <c r="E24" s="38">
        <v>86014.41</v>
      </c>
    </row>
    <row r="25" spans="1:5" ht="15.75" customHeight="1">
      <c r="A25" s="19"/>
      <c r="B25" s="20" t="s">
        <v>194</v>
      </c>
      <c r="C25" s="38"/>
      <c r="D25" s="38">
        <f>+D26+D37+D43</f>
        <v>278383.37</v>
      </c>
      <c r="E25" s="38">
        <f>+E26+E37+E43</f>
        <v>315988.75</v>
      </c>
    </row>
    <row r="26" spans="1:5" ht="17.25" customHeight="1">
      <c r="A26" s="19"/>
      <c r="B26" s="20" t="s">
        <v>195</v>
      </c>
      <c r="C26" s="38"/>
      <c r="D26" s="38">
        <f>+SUM(D27:D36)</f>
        <v>185466.16999999998</v>
      </c>
      <c r="E26" s="38">
        <f>+SUM(E27:E36)</f>
        <v>156057.36000000002</v>
      </c>
    </row>
    <row r="27" spans="1:5" ht="15.75" customHeight="1">
      <c r="A27" s="19">
        <v>400</v>
      </c>
      <c r="B27" s="21" t="s">
        <v>196</v>
      </c>
      <c r="C27" s="38"/>
      <c r="D27" s="38">
        <v>300489.81</v>
      </c>
      <c r="E27" s="38">
        <v>274219.23</v>
      </c>
    </row>
    <row r="28" spans="1:5" ht="15.75" customHeight="1">
      <c r="A28" s="19"/>
      <c r="B28" s="21" t="s">
        <v>197</v>
      </c>
      <c r="C28" s="38"/>
      <c r="D28" s="38">
        <v>710</v>
      </c>
      <c r="E28" s="38">
        <v>600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-134563.31</v>
      </c>
      <c r="E31" s="38">
        <v>-115310.92</v>
      </c>
    </row>
    <row r="32" spans="1:5" ht="19.5" customHeight="1">
      <c r="A32" s="19">
        <v>405</v>
      </c>
      <c r="B32" s="21" t="s">
        <v>201</v>
      </c>
      <c r="C32" s="38"/>
      <c r="D32" s="38">
        <v>39590.84</v>
      </c>
      <c r="E32" s="38">
        <v>560.44</v>
      </c>
    </row>
    <row r="33" spans="1:5" ht="27.75" customHeight="1">
      <c r="A33" s="19">
        <v>406</v>
      </c>
      <c r="B33" s="21" t="s">
        <v>202</v>
      </c>
      <c r="C33" s="38"/>
      <c r="D33" s="38">
        <v>-21066</v>
      </c>
      <c r="E33" s="38">
        <v>-6267.84</v>
      </c>
    </row>
    <row r="34" spans="1:5" ht="18.75" customHeight="1">
      <c r="A34" s="19">
        <v>407</v>
      </c>
      <c r="B34" s="21" t="s">
        <v>203</v>
      </c>
      <c r="C34" s="38"/>
      <c r="D34" s="38"/>
      <c r="E34" s="38"/>
    </row>
    <row r="35" spans="1:5" ht="28.5" customHeight="1">
      <c r="A35" s="19">
        <v>408</v>
      </c>
      <c r="B35" s="21" t="s">
        <v>204</v>
      </c>
      <c r="C35" s="38"/>
      <c r="D35" s="38">
        <v>304.83</v>
      </c>
      <c r="E35" s="38">
        <v>2256.45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92867.20000000001</v>
      </c>
      <c r="E37" s="38">
        <f>+SUM(E38:E42)</f>
        <v>115166.98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98314.52</v>
      </c>
      <c r="E39" s="38">
        <v>120230.54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-5097.32</v>
      </c>
      <c r="E41" s="38">
        <v>-4653.56</v>
      </c>
    </row>
    <row r="42" spans="1:5" ht="15.75" customHeight="1">
      <c r="A42" s="19">
        <v>418.419</v>
      </c>
      <c r="B42" s="21" t="s">
        <v>213</v>
      </c>
      <c r="C42" s="38"/>
      <c r="D42" s="38">
        <v>-350</v>
      </c>
      <c r="E42" s="38">
        <v>-410</v>
      </c>
    </row>
    <row r="43" spans="1:5" ht="18" customHeight="1">
      <c r="A43" s="19"/>
      <c r="B43" s="20" t="s">
        <v>214</v>
      </c>
      <c r="C43" s="38"/>
      <c r="D43" s="38">
        <f>+SUM(D44:D52)</f>
        <v>50</v>
      </c>
      <c r="E43" s="38">
        <f>+SUM(E44:E52)</f>
        <v>44764.41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50</v>
      </c>
      <c r="E47" s="38">
        <v>44675.87</v>
      </c>
    </row>
    <row r="48" spans="1:5" ht="17.25" customHeight="1">
      <c r="A48" s="19">
        <v>424</v>
      </c>
      <c r="B48" s="21" t="s">
        <v>219</v>
      </c>
      <c r="C48" s="38"/>
      <c r="D48" s="38"/>
      <c r="E48" s="38">
        <v>88.54</v>
      </c>
    </row>
    <row r="49" spans="1:5" ht="16.5" customHeight="1">
      <c r="A49" s="19">
        <v>429</v>
      </c>
      <c r="B49" s="21" t="s">
        <v>220</v>
      </c>
      <c r="C49" s="38"/>
      <c r="D49" s="38"/>
      <c r="E49" s="38"/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81596.84999999998</v>
      </c>
      <c r="E53" s="38">
        <f>+E10-E25</f>
        <v>126254.56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159707.53000000003</v>
      </c>
      <c r="E54" s="38">
        <f>+E55-E56+E57+E58+E62+E67+E74-E75</f>
        <v>160569.53999999998</v>
      </c>
    </row>
    <row r="55" spans="1:5" ht="18.75" customHeight="1">
      <c r="A55" s="19"/>
      <c r="B55" s="20" t="s">
        <v>226</v>
      </c>
      <c r="C55" s="38"/>
      <c r="D55" s="38">
        <v>34129.6</v>
      </c>
      <c r="E55" s="38">
        <v>38699.49</v>
      </c>
    </row>
    <row r="56" spans="1:5" ht="16.5" customHeight="1">
      <c r="A56" s="19"/>
      <c r="B56" s="20" t="s">
        <v>227</v>
      </c>
      <c r="C56" s="38"/>
      <c r="D56" s="38">
        <v>-9236.71</v>
      </c>
      <c r="E56" s="38">
        <v>-1785.44</v>
      </c>
    </row>
    <row r="57" spans="1:5" ht="18" customHeight="1">
      <c r="A57" s="19"/>
      <c r="B57" s="20" t="s">
        <v>228</v>
      </c>
      <c r="C57" s="38"/>
      <c r="D57" s="38">
        <v>3144.39</v>
      </c>
      <c r="E57" s="38">
        <v>2872.23</v>
      </c>
    </row>
    <row r="58" spans="1:5" ht="15">
      <c r="A58" s="18"/>
      <c r="B58" s="20" t="s">
        <v>229</v>
      </c>
      <c r="C58" s="38"/>
      <c r="D58" s="38">
        <f>+D59+D60+D61</f>
        <v>44321.71</v>
      </c>
      <c r="E58" s="38">
        <f>+E59+E60+E61</f>
        <v>50440.78999999999</v>
      </c>
    </row>
    <row r="59" spans="1:5" ht="18" customHeight="1">
      <c r="A59" s="19"/>
      <c r="B59" s="21" t="s">
        <v>230</v>
      </c>
      <c r="C59" s="38"/>
      <c r="D59" s="38">
        <v>26030.19</v>
      </c>
      <c r="E59" s="38">
        <v>28946.94</v>
      </c>
    </row>
    <row r="60" spans="1:5" ht="15">
      <c r="A60" s="19"/>
      <c r="B60" s="21" t="s">
        <v>231</v>
      </c>
      <c r="C60" s="38"/>
      <c r="D60" s="38">
        <v>18291.52</v>
      </c>
      <c r="E60" s="38">
        <v>21493.85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4528.15</v>
      </c>
      <c r="E62" s="38">
        <f>+E63+E64+E65+E66</f>
        <v>3563.44</v>
      </c>
    </row>
    <row r="63" spans="1:5" ht="30">
      <c r="A63" s="19"/>
      <c r="B63" s="21" t="s">
        <v>234</v>
      </c>
      <c r="C63" s="38"/>
      <c r="D63" s="38"/>
      <c r="E63" s="38">
        <v>341.82</v>
      </c>
    </row>
    <row r="64" spans="1:5" ht="14.25" customHeight="1">
      <c r="A64" s="19"/>
      <c r="B64" s="21" t="s">
        <v>235</v>
      </c>
      <c r="C64" s="38"/>
      <c r="D64" s="38">
        <v>3185.11</v>
      </c>
      <c r="E64" s="38">
        <v>1698.7</v>
      </c>
    </row>
    <row r="65" spans="1:5" ht="15.75" customHeight="1">
      <c r="A65" s="19"/>
      <c r="B65" s="21" t="s">
        <v>236</v>
      </c>
      <c r="C65" s="38"/>
      <c r="D65" s="38">
        <v>1343.04</v>
      </c>
      <c r="E65" s="38">
        <v>1522.92</v>
      </c>
    </row>
    <row r="66" spans="1:5" ht="15">
      <c r="A66" s="19"/>
      <c r="B66" s="21" t="s">
        <v>237</v>
      </c>
      <c r="C66" s="38"/>
      <c r="D66" s="38"/>
      <c r="E66" s="38"/>
    </row>
    <row r="67" spans="1:5" ht="15">
      <c r="A67" s="18"/>
      <c r="B67" s="20" t="s">
        <v>238</v>
      </c>
      <c r="C67" s="38"/>
      <c r="D67" s="38">
        <f>+D68+D69+D70+D71+D72+D73</f>
        <v>60620.21000000001</v>
      </c>
      <c r="E67" s="38">
        <f>+E68+E69+E70+E71+E72+E73</f>
        <v>58044.45</v>
      </c>
    </row>
    <row r="68" spans="1:5" ht="44.25" customHeight="1">
      <c r="A68" s="19"/>
      <c r="B68" s="21" t="s">
        <v>239</v>
      </c>
      <c r="C68" s="38"/>
      <c r="D68" s="38">
        <v>24742.9</v>
      </c>
      <c r="E68" s="38">
        <v>18711.96</v>
      </c>
    </row>
    <row r="69" spans="1:5" ht="15.75" customHeight="1">
      <c r="A69" s="19"/>
      <c r="B69" s="21" t="s">
        <v>240</v>
      </c>
      <c r="C69" s="38"/>
      <c r="D69" s="38">
        <v>16743.9</v>
      </c>
      <c r="E69" s="38">
        <v>15243.9</v>
      </c>
    </row>
    <row r="70" spans="1:5" ht="15.75" customHeight="1">
      <c r="A70" s="19"/>
      <c r="B70" s="21" t="s">
        <v>241</v>
      </c>
      <c r="C70" s="38"/>
      <c r="D70" s="38">
        <v>1725.83</v>
      </c>
      <c r="E70" s="38">
        <v>2147.48</v>
      </c>
    </row>
    <row r="71" spans="1:5" ht="15.75" customHeight="1">
      <c r="A71" s="19"/>
      <c r="B71" s="21" t="s">
        <v>242</v>
      </c>
      <c r="C71" s="38"/>
      <c r="D71" s="38">
        <v>587.57</v>
      </c>
      <c r="E71" s="38">
        <v>619.13</v>
      </c>
    </row>
    <row r="72" spans="1:5" ht="15.75" customHeight="1">
      <c r="A72" s="19"/>
      <c r="B72" s="21" t="s">
        <v>243</v>
      </c>
      <c r="C72" s="38"/>
      <c r="D72" s="38">
        <v>2137.17</v>
      </c>
      <c r="E72" s="38">
        <v>6427.07</v>
      </c>
    </row>
    <row r="73" spans="1:5" ht="15.75" customHeight="1">
      <c r="A73" s="19"/>
      <c r="B73" s="21" t="s">
        <v>244</v>
      </c>
      <c r="C73" s="38"/>
      <c r="D73" s="38">
        <v>14682.84</v>
      </c>
      <c r="E73" s="38">
        <v>14894.91</v>
      </c>
    </row>
    <row r="74" spans="1:5" ht="15.75" customHeight="1">
      <c r="A74" s="19"/>
      <c r="B74" s="20" t="s">
        <v>245</v>
      </c>
      <c r="C74" s="38"/>
      <c r="D74" s="38">
        <v>3726.76</v>
      </c>
      <c r="E74" s="38">
        <v>8052.8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38">
        <v>2889.1</v>
      </c>
    </row>
    <row r="76" spans="1:5" ht="15.75" customHeight="1">
      <c r="A76" s="19"/>
      <c r="B76" s="20" t="s">
        <v>247</v>
      </c>
      <c r="C76" s="38"/>
      <c r="D76" s="38">
        <f>+D53-D54</f>
        <v>-78110.68000000005</v>
      </c>
      <c r="E76" s="38">
        <f>+E53-E54</f>
        <v>-34314.97999999998</v>
      </c>
    </row>
    <row r="77" spans="1:5" ht="15.75" customHeight="1">
      <c r="A77" s="19"/>
      <c r="B77" s="20" t="s">
        <v>248</v>
      </c>
      <c r="C77" s="38"/>
      <c r="D77" s="38">
        <f>+D92+D109</f>
        <v>51929.53999999999</v>
      </c>
      <c r="E77" s="38">
        <f>+E92+E109</f>
        <v>38813.55</v>
      </c>
    </row>
    <row r="78" spans="1:5" ht="31.5" customHeight="1">
      <c r="A78" s="19"/>
      <c r="B78" s="20" t="s">
        <v>249</v>
      </c>
      <c r="C78" s="38"/>
      <c r="D78" s="38">
        <f>+SUM(D79:D84)</f>
        <v>38309.81</v>
      </c>
      <c r="E78" s="38">
        <f>+SUM(E79:E84)</f>
        <v>0</v>
      </c>
    </row>
    <row r="79" spans="1:5" ht="15.75" customHeight="1">
      <c r="A79" s="19">
        <v>770</v>
      </c>
      <c r="B79" s="21" t="s">
        <v>250</v>
      </c>
      <c r="C79" s="38"/>
      <c r="D79" s="38">
        <v>38309.81</v>
      </c>
      <c r="E79" s="38"/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38309.81</v>
      </c>
      <c r="E92" s="38">
        <f>+E78-E85</f>
        <v>0</v>
      </c>
    </row>
    <row r="93" spans="1:5" ht="32.25" customHeight="1">
      <c r="A93" s="19"/>
      <c r="B93" s="20" t="s">
        <v>267</v>
      </c>
      <c r="C93" s="38"/>
      <c r="D93" s="38">
        <f>+SUM(D94:D100)</f>
        <v>13619.73</v>
      </c>
      <c r="E93" s="38">
        <f>+SUM(E94:E100)</f>
        <v>38813.55</v>
      </c>
    </row>
    <row r="94" spans="1:5" ht="17.25" customHeight="1">
      <c r="A94" s="19">
        <v>770</v>
      </c>
      <c r="B94" s="21" t="s">
        <v>268</v>
      </c>
      <c r="C94" s="38"/>
      <c r="D94" s="38">
        <v>13619.73</v>
      </c>
      <c r="E94" s="38">
        <v>38813.55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13619.73</v>
      </c>
      <c r="E109" s="38">
        <f>+E93-E101</f>
        <v>38813.55</v>
      </c>
    </row>
    <row r="110" spans="1:5" ht="32.25" customHeight="1">
      <c r="A110" s="19"/>
      <c r="B110" s="20" t="s">
        <v>289</v>
      </c>
      <c r="C110" s="38"/>
      <c r="D110" s="38">
        <f>+D76+D77</f>
        <v>-26181.140000000058</v>
      </c>
      <c r="E110" s="38">
        <f>+E76+E77</f>
        <v>4498.5700000000215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-26181.140000000058</v>
      </c>
      <c r="E114" s="38">
        <f>+E110-E111</f>
        <v>4498.5700000000215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60" sqref="E60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tr">
        <f>+'BS'!A6</f>
        <v>od    01.01     do       31.03.2015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619769.38</v>
      </c>
      <c r="E11" s="48">
        <f>+SUM(E12:E15)</f>
        <v>1063926.07</v>
      </c>
    </row>
    <row r="12" spans="1:5" ht="17.25" customHeight="1">
      <c r="A12" s="31"/>
      <c r="B12" s="32" t="s">
        <v>8</v>
      </c>
      <c r="C12" s="48"/>
      <c r="D12" s="48">
        <v>466762.07</v>
      </c>
      <c r="E12" s="48">
        <v>467911.66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153007.31</v>
      </c>
      <c r="E14" s="48">
        <v>596014.41</v>
      </c>
    </row>
    <row r="15" spans="1:5" ht="15">
      <c r="A15" s="31"/>
      <c r="B15" s="30" t="s">
        <v>11</v>
      </c>
      <c r="C15" s="48"/>
      <c r="D15" s="48"/>
      <c r="E15" s="48"/>
    </row>
    <row r="16" spans="1:5" ht="15">
      <c r="A16" s="28">
        <v>2</v>
      </c>
      <c r="B16" s="29" t="s">
        <v>12</v>
      </c>
      <c r="C16" s="48"/>
      <c r="D16" s="48">
        <f>+SUM(D17:D24)</f>
        <v>494262.43</v>
      </c>
      <c r="E16" s="48">
        <f>+SUM(E17:E24)</f>
        <v>562825.3500000001</v>
      </c>
    </row>
    <row r="17" spans="1:5" ht="26.25">
      <c r="A17" s="19"/>
      <c r="B17" s="32" t="s">
        <v>13</v>
      </c>
      <c r="C17" s="48"/>
      <c r="D17" s="48">
        <v>303225.97</v>
      </c>
      <c r="E17" s="48">
        <v>269735.74</v>
      </c>
    </row>
    <row r="18" spans="1:5" ht="26.25">
      <c r="A18" s="19"/>
      <c r="B18" s="32" t="s">
        <v>14</v>
      </c>
      <c r="C18" s="48"/>
      <c r="D18" s="48">
        <v>30000</v>
      </c>
      <c r="E18" s="48">
        <v>78997.02</v>
      </c>
    </row>
    <row r="19" spans="1:5" ht="26.25">
      <c r="A19" s="19"/>
      <c r="B19" s="32" t="s">
        <v>15</v>
      </c>
      <c r="C19" s="48"/>
      <c r="D19" s="48">
        <v>26030.19</v>
      </c>
      <c r="E19" s="48">
        <v>23733.87</v>
      </c>
    </row>
    <row r="20" spans="1:5" ht="15">
      <c r="A20" s="19"/>
      <c r="B20" s="32" t="s">
        <v>16</v>
      </c>
      <c r="C20" s="48"/>
      <c r="D20" s="48">
        <v>21013.56</v>
      </c>
      <c r="E20" s="48">
        <v>15860.56</v>
      </c>
    </row>
    <row r="21" spans="1:5" ht="15">
      <c r="A21" s="19"/>
      <c r="B21" s="32" t="s">
        <v>17</v>
      </c>
      <c r="C21" s="48"/>
      <c r="D21" s="48">
        <v>16743.9</v>
      </c>
      <c r="E21" s="48">
        <v>15243.9</v>
      </c>
    </row>
    <row r="22" spans="1:5" ht="15">
      <c r="A22" s="19"/>
      <c r="B22" s="32" t="s">
        <v>18</v>
      </c>
      <c r="C22" s="48"/>
      <c r="D22" s="48">
        <v>48049.87</v>
      </c>
      <c r="E22" s="48">
        <v>60907.69</v>
      </c>
    </row>
    <row r="23" spans="1:5" ht="15">
      <c r="A23" s="19"/>
      <c r="B23" s="32" t="s">
        <v>19</v>
      </c>
      <c r="C23" s="48"/>
      <c r="D23" s="48">
        <v>49198.94</v>
      </c>
      <c r="E23" s="48">
        <v>98346.57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125506.95000000001</v>
      </c>
      <c r="E25" s="48">
        <f>+E11-E16</f>
        <v>501100.72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42091.4</v>
      </c>
      <c r="E27" s="48">
        <f>+SUM(E28:E32)</f>
        <v>25455.23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42091.4</v>
      </c>
      <c r="E32" s="48">
        <v>25455.23</v>
      </c>
    </row>
    <row r="33" spans="1:5" ht="15">
      <c r="A33" s="28">
        <v>2</v>
      </c>
      <c r="B33" s="29" t="s">
        <v>30</v>
      </c>
      <c r="C33" s="48"/>
      <c r="D33" s="48">
        <f>+SUM(D34:D41)</f>
        <v>-20452.5</v>
      </c>
      <c r="E33" s="48">
        <f>+SUM(E34:E41)</f>
        <v>604023.19</v>
      </c>
    </row>
    <row r="34" spans="1:5" ht="26.25">
      <c r="A34" s="31"/>
      <c r="B34" s="32" t="s">
        <v>31</v>
      </c>
      <c r="C34" s="48"/>
      <c r="D34" s="48"/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>
        <v>-70452.5</v>
      </c>
      <c r="E36" s="48">
        <v>600000</v>
      </c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/>
      <c r="E39" s="48"/>
    </row>
    <row r="40" spans="1:5" ht="30" customHeight="1">
      <c r="A40" s="31"/>
      <c r="B40" s="32" t="s">
        <v>37</v>
      </c>
      <c r="C40" s="48"/>
      <c r="D40" s="48"/>
      <c r="E40" s="48"/>
    </row>
    <row r="41" spans="1:5" ht="15">
      <c r="A41" s="31"/>
      <c r="B41" s="32" t="s">
        <v>38</v>
      </c>
      <c r="C41" s="48"/>
      <c r="D41" s="48">
        <v>50000</v>
      </c>
      <c r="E41" s="48">
        <v>4023.19</v>
      </c>
    </row>
    <row r="42" spans="1:5" ht="15">
      <c r="A42" s="28">
        <v>3</v>
      </c>
      <c r="B42" s="29" t="s">
        <v>39</v>
      </c>
      <c r="C42" s="48"/>
      <c r="D42" s="48">
        <f>+D27-D33</f>
        <v>62543.9</v>
      </c>
      <c r="E42" s="48">
        <f>+E27-E33</f>
        <v>-578567.96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0</v>
      </c>
      <c r="E44" s="48">
        <f>+SUM(E45:E48)</f>
        <v>0</v>
      </c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0</v>
      </c>
      <c r="E54" s="48">
        <f>+E44-E49</f>
        <v>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188050.85</v>
      </c>
      <c r="E56" s="48">
        <f>+E25+E42+E54</f>
        <v>-77467.23999999999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279894.92000000004</v>
      </c>
      <c r="E58" s="48">
        <f>+E56+E59</f>
        <v>72984.28</v>
      </c>
    </row>
    <row r="59" spans="1:5" ht="15">
      <c r="A59" s="30"/>
      <c r="B59" s="34" t="s">
        <v>56</v>
      </c>
      <c r="C59" s="48"/>
      <c r="D59" s="48">
        <v>91844.07</v>
      </c>
      <c r="E59" s="48">
        <v>150451.52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30" sqref="A30:IV3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tr">
        <f>+'BS'!A6</f>
        <v>od    01.01     do       31.03.2015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1000000</v>
      </c>
      <c r="C8" s="38"/>
      <c r="D8" s="38"/>
      <c r="E8" s="38"/>
      <c r="F8" s="38"/>
      <c r="G8" s="38"/>
      <c r="H8" s="38"/>
      <c r="I8" s="38"/>
      <c r="J8" s="38">
        <v>25213</v>
      </c>
      <c r="K8" s="38">
        <f>+SUM(B8:J8)</f>
        <v>1025213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5086</v>
      </c>
      <c r="K15" s="38">
        <f>+SUM(B15:J15)</f>
        <v>5086</v>
      </c>
    </row>
    <row r="16" spans="1:11" ht="15">
      <c r="A16" s="21" t="s">
        <v>318</v>
      </c>
      <c r="B16" s="38">
        <v>300000</v>
      </c>
      <c r="C16" s="38"/>
      <c r="D16" s="38"/>
      <c r="E16" s="38"/>
      <c r="F16" s="38"/>
      <c r="G16" s="38"/>
      <c r="H16" s="38"/>
      <c r="I16" s="38"/>
      <c r="J16" s="38"/>
      <c r="K16" s="38">
        <f>+SUM(B16:J16)</f>
        <v>300000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1300000</v>
      </c>
      <c r="C19" s="38"/>
      <c r="D19" s="38"/>
      <c r="E19" s="38"/>
      <c r="F19" s="38"/>
      <c r="G19" s="38"/>
      <c r="H19" s="38"/>
      <c r="I19" s="38"/>
      <c r="J19" s="38">
        <f>+SUM(J8:J18)</f>
        <v>30299</v>
      </c>
      <c r="K19" s="38">
        <f>+SUM(B19:J19)</f>
        <v>1330299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f>+B19</f>
        <v>1300000</v>
      </c>
      <c r="C22" s="38"/>
      <c r="D22" s="38"/>
      <c r="E22" s="38"/>
      <c r="F22" s="38"/>
      <c r="G22" s="38"/>
      <c r="H22" s="38"/>
      <c r="I22" s="38"/>
      <c r="J22" s="38">
        <f>+J19</f>
        <v>30299</v>
      </c>
      <c r="K22" s="38">
        <f>+K19</f>
        <v>1330299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/>
      <c r="K29" s="38">
        <f>+SUM(B29:J29)</f>
        <v>0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>
        <v>-26181</v>
      </c>
      <c r="K30" s="38">
        <f>+SUM(B30:J30)</f>
        <v>-26181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1300000</v>
      </c>
      <c r="C33" s="38"/>
      <c r="D33" s="38"/>
      <c r="E33" s="38"/>
      <c r="F33" s="38"/>
      <c r="G33" s="38"/>
      <c r="H33" s="38"/>
      <c r="I33" s="38"/>
      <c r="J33" s="38">
        <f>+SUM(J22:J32)</f>
        <v>4118</v>
      </c>
      <c r="K33" s="38">
        <f>+SUM(B33:J33)</f>
        <v>1304118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 </cp:lastModifiedBy>
  <cp:lastPrinted>2012-04-19T13:47:09Z</cp:lastPrinted>
  <dcterms:created xsi:type="dcterms:W3CDTF">2012-02-03T11:53:42Z</dcterms:created>
  <dcterms:modified xsi:type="dcterms:W3CDTF">2015-04-21T11:19:19Z</dcterms:modified>
  <cp:category/>
  <cp:version/>
  <cp:contentType/>
  <cp:contentStatus/>
</cp:coreProperties>
</file>