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2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<sst xmlns="http://schemas.openxmlformats.org/spreadsheetml/2006/main" count="415" uniqueCount="356">
  <si>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</si>
  <si>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</si>
  <si>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</si>
  <si>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</si>
  <si>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</si>
  <si>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</si>
  <si>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</si>
  <si>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</si>
  <si>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</si>
  <si>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</si>
  <si>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</si>
  <si>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</si>
  <si>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</si>
  <si>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</si>
  <si>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</si>
  <si>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</si>
  <si>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</si>
  <si>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</si>
  <si>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</si>
  <si>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</si>
  <si>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</si>
  <si>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</si>
  <si>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</si>
  <si>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</si>
  <si>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</si>
  <si>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</si>
  <si>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</si>
  <si>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</si>
  <si>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</si>
  <si>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</si>
  <si>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</si>
  <si>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</si>
  <si>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</si>
  <si>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</si>
  <si>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</si>
  <si>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</si>
  <si>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</si>
  <si>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</si>
  <si>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</si>
  <si>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</si>
  <si>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</si>
  <si>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</si>
  <si>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</si>
  <si>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</si>
  <si>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</si>
  <si>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</si>
  <si>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</si>
  <si>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</si>
  <si>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</si>
  <si>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</si>
  <si>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</si>
  <si>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</si>
  <si>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</si>
  <si>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</si>
  <si>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</si>
  <si>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</si>
  <si>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</si>
  <si>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</si>
  <si>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</si>
  <si>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</si>
  <si>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</si>
  <si>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</si>
  <si>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</si>
  <si>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</si>
  <si>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</si>
  <si>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</si>
  <si>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</si>
  <si>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</si>
  <si>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</si>
  <si>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</si>
  <si>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</si>
  <si>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</si>
  <si>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</si>
  <si>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</si>
  <si>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</si>
  <si>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</si>
  <si>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</si>
  <si>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</si>
  <si>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</si>
  <si>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</si>
  <si>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</si>
  <si>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</si>
  <si>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</si>
  <si>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</si>
  <si>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</si>
  <si>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</si>
  <si>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</si>
  <si>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</si>
  <si>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</si>
  <si>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</si>
  <si>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</si>
  <si>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</si>
  <si>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</si>
  <si>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</si>
  <si>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</si>
  <si>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</si>
  <si>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</si>
  <si>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</si>
  <si>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</si>
  <si>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</si>
  <si>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</si>
  <si>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</si>
  <si>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</si>
  <si>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</si>
  <si>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</si>
  <si>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</si>
  <si>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</si>
  <si>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</si>
  <si>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</si>
  <si>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</si>
  <si>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</si>
  <si>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</si>
  <si>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</si>
  <si>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</si>
  <si>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</si>
  <si>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</si>
  <si>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</si>
  <si>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</si>
  <si>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</si>
  <si>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</si>
  <si>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</si>
  <si>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</si>
  <si>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</si>
  <si>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</si>
  <si>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</si>
  <si>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</si>
  <si>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</si>
  <si>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</si>
  <si>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</si>
  <si>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</si>
  <si>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</si>
  <si>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</si>
  <si>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</si>
  <si>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</si>
  <si>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</si>
  <si>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</si>
  <si>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</si>
  <si>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</si>
  <si>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</si>
  <si>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</si>
  <si>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</si>
  <si>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</si>
  <si>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U  Podgorici</t>
  </si>
  <si>
    <t>Naziv društva za osiguranje: UNIQA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</si>
  <si>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</si>
  <si>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</si>
  <si>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</si>
  <si>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</si>
  <si>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</si>
  <si>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</si>
  <si>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</si>
  <si>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</si>
  <si>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</si>
  <si>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</si>
  <si>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</si>
  <si>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</si>
  <si>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</si>
  <si>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</si>
  <si>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</si>
  <si>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</si>
  <si>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</si>
  <si>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</si>
  <si>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</si>
  <si>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</si>
  <si>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</si>
  <si>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</si>
  <si>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</si>
  <si>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</si>
  <si>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</si>
  <si>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</si>
  <si>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</si>
  <si>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</si>
  <si>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</si>
  <si>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</si>
  <si>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</si>
  <si>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</si>
  <si>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</si>
  <si>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</si>
  <si>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</si>
  <si>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</si>
  <si>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</si>
  <si>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</si>
  <si>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</si>
  <si>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</si>
  <si>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</si>
  <si>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</si>
  <si>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</si>
  <si>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</si>
  <si>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</si>
  <si>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</si>
  <si>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</si>
  <si>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</si>
  <si>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</si>
  <si>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</si>
  <si>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</si>
  <si>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</si>
  <si>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</si>
  <si>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</si>
  <si>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</si>
  <si>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</si>
  <si>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</si>
  <si>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</si>
  <si>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</si>
  <si>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</si>
  <si>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</si>
  <si>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</si>
  <si>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</si>
  <si>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</si>
  <si>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</si>
  <si>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</si>
  <si>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</si>
  <si>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</si>
  <si>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</si>
  <si>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</si>
  <si>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</si>
  <si>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</si>
  <si>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</si>
  <si>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</si>
  <si>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</si>
  <si>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</si>
  <si>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</si>
  <si>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</si>
  <si>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</si>
  <si>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</si>
  <si>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</si>
  <si>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</si>
  <si>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</si>
  <si>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</si>
  <si>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</si>
  <si>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</si>
  <si>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</si>
  <si>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</si>
  <si>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</si>
  <si>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</si>
  <si>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</si>
  <si>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</si>
  <si>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</si>
  <si>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</si>
  <si>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</si>
  <si>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</si>
  <si>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</si>
  <si>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</si>
  <si>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</si>
  <si>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</si>
  <si>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</si>
  <si>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</si>
  <si>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</si>
  <si>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</si>
  <si>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</si>
  <si>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</si>
  <si>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</si>
  <si>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</si>
  <si>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</si>
  <si>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</si>
  <si>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</si>
  <si>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</si>
  <si>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</si>
  <si>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</si>
  <si>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</si>
  <si>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</si>
  <si>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</si>
  <si>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</si>
  <si>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</si>
  <si>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</si>
  <si>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</si>
  <si>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 xml:space="preserve">Lice odgovorno za sastavljanje bilansa: 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</si>
  <si>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</si>
  <si>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</si>
  <si>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</si>
  <si>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</si>
  <si>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</si>
  <si>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</si>
  <si>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</si>
  <si>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</si>
  <si>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</si>
  <si>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</si>
  <si>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</si>
  <si>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</si>
  <si>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</si>
  <si>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</si>
  <si>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</si>
  <si>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</si>
  <si>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</si>
  <si>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</si>
  <si>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</si>
  <si>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</si>
  <si>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</si>
  <si>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</si>
  <si>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</si>
  <si>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</si>
  <si>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</si>
  <si>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</si>
  <si>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</si>
  <si>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</si>
  <si>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</si>
  <si>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</si>
  <si>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</si>
  <si>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</si>
  <si>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</si>
  <si>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</si>
  <si>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</si>
  <si>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</si>
  <si>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</si>
  <si>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</si>
  <si>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</si>
  <si>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</si>
  <si>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</si>
  <si>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</si>
  <si>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</si>
  <si>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</si>
  <si>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</si>
  <si>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</si>
  <si>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</si>
  <si>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</si>
  <si>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</si>
  <si>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</si>
  <si>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</si>
  <si>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</si>
  <si>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</si>
  <si>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</si>
  <si>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</si>
  <si>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</si>
  <si>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</si>
  <si>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</si>
  <si>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</si>
  <si>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</si>
  <si>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</si>
  <si>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</si>
  <si>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</si>
  <si>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</si>
  <si>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</si>
  <si>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</si>
  <si>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</si>
  <si>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</si>
  <si>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</si>
  <si>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</si>
  <si>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</si>
  <si>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</si>
  <si>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</si>
  <si>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</si>
  <si>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</si>
  <si>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</si>
  <si>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</si>
  <si>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</si>
  <si>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</si>
  <si>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</si>
  <si>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</si>
  <si>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</si>
  <si>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</si>
  <si>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</si>
  <si>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Šifra djelatnosti: životno osiguranje</t>
  </si>
  <si>
    <t>Vrsta osiguranja: 6511</t>
  </si>
  <si>
    <t>Izvršni direktor: Mersiha Hot</t>
  </si>
  <si>
    <t>5.7 Novčane kazne i odštete, drugi rashodi</t>
  </si>
  <si>
    <t>od 01.01.2015. do 30.06.2015.</t>
  </si>
  <si>
    <t>Datum, 17.07.2015.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</si>
</sst>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_-;\(#,###,000\);\-_;"/>
    <numFmt numFmtId="173" formatCode="#,###.0_-;\(#,###,000.0\);\-_;"/>
    <numFmt numFmtId="174" formatCode="#,###.00_-;\(#,###,000.00\);\-_;"/>
    <numFmt numFmtId="175" formatCode="#,###.000_-;\(#,###,000.000\);\-_;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sz val="11"/>
      <name val="Calibri"/>
      <family val="2"/>
    </font>
    <font>
      <sz val="8"/>
      <name val="Verdana CE"/>
      <family val="0"/>
    </font>
    <font>
      <b/>
      <sz val="10"/>
      <name val="Cambria"/>
      <family val="1"/>
    </font>
    <font>
      <sz val="10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/>
      <right/>
      <top/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4" fontId="45" fillId="0" borderId="0" xfId="0" applyNumberFormat="1" applyFont="1" applyAlignment="1" applyProtection="1">
      <alignment/>
      <protection/>
    </xf>
    <xf numFmtId="0" fontId="45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5" fillId="0" borderId="10" xfId="0" applyFont="1" applyBorder="1" applyAlignment="1">
      <alignment wrapText="1"/>
    </xf>
    <xf numFmtId="4" fontId="45" fillId="0" borderId="0" xfId="0" applyNumberFormat="1" applyFont="1" applyAlignment="1" applyProtection="1">
      <alignment/>
      <protection locked="0"/>
    </xf>
    <xf numFmtId="49" fontId="45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46" fillId="34" borderId="10" xfId="0" applyFont="1" applyFill="1" applyBorder="1" applyAlignment="1">
      <alignment/>
    </xf>
    <xf numFmtId="0" fontId="45" fillId="34" borderId="10" xfId="0" applyFont="1" applyFill="1" applyBorder="1" applyAlignment="1" applyProtection="1">
      <alignment/>
      <protection locked="0"/>
    </xf>
    <xf numFmtId="0" fontId="46" fillId="34" borderId="10" xfId="0" applyFont="1" applyFill="1" applyBorder="1" applyAlignment="1">
      <alignment wrapText="1"/>
    </xf>
    <xf numFmtId="0" fontId="46" fillId="34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4" fontId="46" fillId="0" borderId="0" xfId="0" applyNumberFormat="1" applyFont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35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45" fillId="35" borderId="0" xfId="0" applyFont="1" applyFill="1" applyAlignment="1">
      <alignment/>
    </xf>
    <xf numFmtId="0" fontId="45" fillId="0" borderId="10" xfId="0" applyFont="1" applyFill="1" applyBorder="1" applyAlignment="1" applyProtection="1">
      <alignment/>
      <protection locked="0"/>
    </xf>
    <xf numFmtId="43" fontId="45" fillId="0" borderId="0" xfId="42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2" fontId="2" fillId="34" borderId="10" xfId="0" applyNumberFormat="1" applyFont="1" applyFill="1" applyBorder="1" applyAlignment="1" applyProtection="1">
      <alignment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4" borderId="10" xfId="0" applyNumberFormat="1" applyFont="1" applyFill="1" applyBorder="1" applyAlignment="1" applyProtection="1">
      <alignment/>
      <protection locked="0"/>
    </xf>
    <xf numFmtId="172" fontId="46" fillId="34" borderId="10" xfId="0" applyNumberFormat="1" applyFont="1" applyFill="1" applyBorder="1" applyAlignment="1" applyProtection="1">
      <alignment/>
      <protection locked="0"/>
    </xf>
    <xf numFmtId="172" fontId="45" fillId="0" borderId="10" xfId="0" applyNumberFormat="1" applyFont="1" applyBorder="1" applyAlignment="1" applyProtection="1">
      <alignment/>
      <protection locked="0"/>
    </xf>
    <xf numFmtId="172" fontId="45" fillId="0" borderId="10" xfId="0" applyNumberFormat="1" applyFont="1" applyFill="1" applyBorder="1" applyAlignment="1" applyProtection="1">
      <alignment/>
      <protection locked="0"/>
    </xf>
    <xf numFmtId="172" fontId="2" fillId="34" borderId="10" xfId="0" applyNumberFormat="1" applyFont="1" applyFill="1" applyBorder="1" applyAlignment="1" applyProtection="1">
      <alignment horizontal="center"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5" borderId="10" xfId="0" applyNumberFormat="1" applyFont="1" applyFill="1" applyBorder="1" applyAlignment="1" applyProtection="1">
      <alignment/>
      <protection locked="0"/>
    </xf>
    <xf numFmtId="172" fontId="4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3" fontId="4" fillId="0" borderId="11" xfId="56" applyNumberFormat="1" applyFont="1" applyFill="1" applyBorder="1">
      <alignment/>
      <protection/>
    </xf>
    <xf numFmtId="3" fontId="45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2" fontId="2" fillId="0" borderId="10" xfId="0" applyNumberFormat="1" applyFont="1" applyBorder="1" applyAlignment="1" applyProtection="1">
      <alignment/>
      <protection locked="0"/>
    </xf>
    <xf numFmtId="172" fontId="2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4" fontId="46" fillId="34" borderId="10" xfId="0" applyNumberFormat="1" applyFont="1" applyFill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3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2" fontId="4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/>
    </xf>
    <xf numFmtId="4" fontId="2" fillId="34" borderId="1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35" borderId="10" xfId="0" applyNumberFormat="1" applyFont="1" applyFill="1" applyBorder="1" applyAlignment="1" applyProtection="1">
      <alignment/>
      <protection locked="0"/>
    </xf>
    <xf numFmtId="4" fontId="4" fillId="0" borderId="0" xfId="55" applyNumberFormat="1" applyFont="1">
      <alignment/>
      <protection/>
    </xf>
    <xf numFmtId="2" fontId="45" fillId="0" borderId="0" xfId="0" applyNumberFormat="1" applyFont="1" applyAlignment="1">
      <alignment/>
    </xf>
    <xf numFmtId="4" fontId="4" fillId="36" borderId="10" xfId="0" applyNumberFormat="1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">
      <selection activeCell="A116" sqref="A116"/>
    </sheetView>
  </sheetViews>
  <sheetFormatPr defaultColWidth="9.140625" defaultRowHeight="15"/>
  <cols>
    <col min="1" max="1" width="21.8515625" style="17" customWidth="1"/>
    <col min="2" max="2" width="68.00390625" style="3" customWidth="1"/>
    <col min="3" max="3" width="10.00390625" style="3" customWidth="1"/>
    <col min="4" max="4" width="18.8515625" style="18" customWidth="1"/>
    <col min="5" max="5" width="17.140625" style="3" customWidth="1"/>
    <col min="6" max="6" width="9.140625" style="3" customWidth="1"/>
    <col min="7" max="7" width="16.140625" style="3" bestFit="1" customWidth="1"/>
    <col min="8" max="8" width="9.8515625" style="3" bestFit="1" customWidth="1"/>
    <col min="9" max="9" width="12.00390625" style="3" customWidth="1"/>
    <col min="10" max="10" width="9.140625" style="3" customWidth="1"/>
    <col min="11" max="11" width="10.00390625" style="3" bestFit="1" customWidth="1"/>
    <col min="12" max="16384" width="9.140625" style="3" customWidth="1"/>
  </cols>
  <sheetData>
    <row r="1" spans="1:5" ht="12.75">
      <c r="A1" s="134" t="s">
        <v>143</v>
      </c>
      <c r="B1" s="134"/>
      <c r="C1" s="1"/>
      <c r="D1" s="2"/>
      <c r="E1" s="1"/>
    </row>
    <row r="2" spans="1:5" ht="12.75">
      <c r="A2" s="134" t="s">
        <v>0</v>
      </c>
      <c r="B2" s="134"/>
      <c r="C2" s="1"/>
      <c r="D2" s="2"/>
      <c r="E2" s="1"/>
    </row>
    <row r="3" spans="1:5" ht="12.75">
      <c r="A3" s="134" t="s">
        <v>1</v>
      </c>
      <c r="B3" s="134"/>
      <c r="C3" s="1"/>
      <c r="D3" s="2"/>
      <c r="E3" s="1"/>
    </row>
    <row r="4" spans="1:5" ht="12.75">
      <c r="A4" s="134" t="s">
        <v>2</v>
      </c>
      <c r="B4" s="134"/>
      <c r="C4" s="1"/>
      <c r="D4" s="2"/>
      <c r="E4" s="1"/>
    </row>
    <row r="5" spans="1:5" ht="12.75">
      <c r="A5" s="135" t="s">
        <v>3</v>
      </c>
      <c r="B5" s="135"/>
      <c r="C5" s="135"/>
      <c r="D5" s="135"/>
      <c r="E5" s="135"/>
    </row>
    <row r="6" spans="1:5" ht="12.75">
      <c r="A6" s="133" t="s">
        <v>354</v>
      </c>
      <c r="B6" s="133"/>
      <c r="C6" s="133"/>
      <c r="D6" s="133"/>
      <c r="E6" s="133"/>
    </row>
    <row r="7" spans="1:5" ht="12.75">
      <c r="A7" s="135" t="s">
        <v>4</v>
      </c>
      <c r="B7" s="135"/>
      <c r="C7" s="135"/>
      <c r="D7" s="135"/>
      <c r="E7" s="135"/>
    </row>
    <row r="8" spans="1:5" ht="12.75">
      <c r="A8" s="136" t="s">
        <v>5</v>
      </c>
      <c r="B8" s="136" t="s">
        <v>6</v>
      </c>
      <c r="C8" s="136" t="s">
        <v>7</v>
      </c>
      <c r="D8" s="136" t="s">
        <v>8</v>
      </c>
      <c r="E8" s="136"/>
    </row>
    <row r="9" spans="1:5" ht="12.75">
      <c r="A9" s="136"/>
      <c r="B9" s="136"/>
      <c r="C9" s="136"/>
      <c r="D9" s="4" t="s">
        <v>9</v>
      </c>
      <c r="E9" s="5" t="s">
        <v>10</v>
      </c>
    </row>
    <row r="10" spans="1:5" ht="12" customHeight="1">
      <c r="A10" s="6">
        <v>1</v>
      </c>
      <c r="B10" s="6">
        <v>2</v>
      </c>
      <c r="C10" s="6">
        <v>3</v>
      </c>
      <c r="D10" s="103">
        <v>4</v>
      </c>
      <c r="E10" s="6">
        <v>5</v>
      </c>
    </row>
    <row r="11" spans="1:5" ht="12" customHeight="1">
      <c r="A11" s="7" t="s">
        <v>11</v>
      </c>
      <c r="B11" s="41" t="s">
        <v>12</v>
      </c>
      <c r="C11" s="42"/>
      <c r="D11" s="104">
        <f>+D12+D13+D14+D15</f>
        <v>23999.75</v>
      </c>
      <c r="E11" s="84"/>
    </row>
    <row r="12" spans="1:5" ht="12" customHeight="1">
      <c r="A12" s="7" t="s">
        <v>13</v>
      </c>
      <c r="B12" s="8" t="s">
        <v>14</v>
      </c>
      <c r="C12" s="9"/>
      <c r="D12" s="105"/>
      <c r="E12" s="85"/>
    </row>
    <row r="13" spans="1:5" ht="12" customHeight="1">
      <c r="A13" s="7" t="s">
        <v>15</v>
      </c>
      <c r="B13" s="8" t="s">
        <v>16</v>
      </c>
      <c r="C13" s="9"/>
      <c r="D13" s="105">
        <v>115309.6</v>
      </c>
      <c r="E13" s="85"/>
    </row>
    <row r="14" spans="1:5" ht="12" customHeight="1">
      <c r="A14" s="7" t="s">
        <v>17</v>
      </c>
      <c r="B14" s="10" t="s">
        <v>18</v>
      </c>
      <c r="C14" s="9"/>
      <c r="D14" s="105"/>
      <c r="E14" s="85"/>
    </row>
    <row r="15" spans="1:5" ht="12" customHeight="1">
      <c r="A15" s="7" t="s">
        <v>19</v>
      </c>
      <c r="B15" s="8" t="s">
        <v>20</v>
      </c>
      <c r="C15" s="9"/>
      <c r="D15" s="105">
        <v>-91309.85</v>
      </c>
      <c r="E15" s="85"/>
    </row>
    <row r="16" spans="1:5" ht="12" customHeight="1">
      <c r="A16" s="7" t="s">
        <v>11</v>
      </c>
      <c r="B16" s="43" t="s">
        <v>21</v>
      </c>
      <c r="C16" s="42"/>
      <c r="D16" s="104">
        <f>+D17+D18+D19+D20+D21</f>
        <v>21593.600000000006</v>
      </c>
      <c r="E16" s="84"/>
    </row>
    <row r="17" spans="1:5" ht="12" customHeight="1">
      <c r="A17" s="7" t="s">
        <v>22</v>
      </c>
      <c r="B17" s="8" t="s">
        <v>23</v>
      </c>
      <c r="C17" s="9"/>
      <c r="D17" s="105">
        <v>2246.8</v>
      </c>
      <c r="E17" s="85"/>
    </row>
    <row r="18" spans="1:5" ht="12" customHeight="1">
      <c r="A18" s="7" t="s">
        <v>24</v>
      </c>
      <c r="B18" s="8" t="s">
        <v>25</v>
      </c>
      <c r="C18" s="9"/>
      <c r="D18" s="105">
        <v>77783.61</v>
      </c>
      <c r="E18" s="85"/>
    </row>
    <row r="19" spans="1:5" ht="12" customHeight="1">
      <c r="A19" s="7" t="s">
        <v>26</v>
      </c>
      <c r="B19" s="10" t="s">
        <v>27</v>
      </c>
      <c r="C19" s="9"/>
      <c r="D19" s="105"/>
      <c r="E19" s="85"/>
    </row>
    <row r="20" spans="1:5" ht="12" customHeight="1">
      <c r="A20" s="7" t="s">
        <v>28</v>
      </c>
      <c r="B20" s="10" t="s">
        <v>29</v>
      </c>
      <c r="C20" s="9"/>
      <c r="D20" s="105"/>
      <c r="E20" s="85"/>
    </row>
    <row r="21" spans="1:5" ht="12" customHeight="1">
      <c r="A21" s="7" t="s">
        <v>30</v>
      </c>
      <c r="B21" s="10" t="s">
        <v>31</v>
      </c>
      <c r="C21" s="9"/>
      <c r="D21" s="105">
        <v>-58436.81</v>
      </c>
      <c r="E21" s="85"/>
    </row>
    <row r="22" spans="1:5" ht="12" customHeight="1">
      <c r="A22" s="7" t="s">
        <v>11</v>
      </c>
      <c r="B22" s="41" t="s">
        <v>32</v>
      </c>
      <c r="C22" s="42"/>
      <c r="D22" s="104">
        <f>+D24</f>
        <v>5567763.75</v>
      </c>
      <c r="E22" s="84"/>
    </row>
    <row r="23" spans="1:5" ht="12" customHeight="1">
      <c r="A23" s="7" t="s">
        <v>11</v>
      </c>
      <c r="B23" s="8" t="s">
        <v>33</v>
      </c>
      <c r="C23" s="9"/>
      <c r="D23" s="105">
        <f>+D24</f>
        <v>5567763.75</v>
      </c>
      <c r="E23" s="86"/>
    </row>
    <row r="24" spans="1:7" ht="12" customHeight="1">
      <c r="A24" s="12" t="s">
        <v>34</v>
      </c>
      <c r="B24" s="8" t="s">
        <v>35</v>
      </c>
      <c r="C24" s="9"/>
      <c r="D24" s="105">
        <v>5567763.75</v>
      </c>
      <c r="E24" s="85"/>
      <c r="G24" s="18"/>
    </row>
    <row r="25" spans="1:5" ht="12" customHeight="1">
      <c r="A25" s="12" t="s">
        <v>36</v>
      </c>
      <c r="B25" s="8" t="s">
        <v>37</v>
      </c>
      <c r="C25" s="9"/>
      <c r="D25" s="106"/>
      <c r="E25" s="86"/>
    </row>
    <row r="26" spans="1:5" ht="12" customHeight="1">
      <c r="A26" s="12" t="s">
        <v>38</v>
      </c>
      <c r="B26" s="8" t="s">
        <v>39</v>
      </c>
      <c r="C26" s="9"/>
      <c r="D26" s="105"/>
      <c r="E26" s="85"/>
    </row>
    <row r="27" spans="1:5" ht="12" customHeight="1">
      <c r="A27" s="12" t="s">
        <v>40</v>
      </c>
      <c r="B27" s="8" t="s">
        <v>41</v>
      </c>
      <c r="C27" s="9"/>
      <c r="D27" s="105"/>
      <c r="E27" s="85"/>
    </row>
    <row r="28" spans="1:5" ht="12" customHeight="1">
      <c r="A28" s="12" t="s">
        <v>42</v>
      </c>
      <c r="B28" s="8" t="s">
        <v>43</v>
      </c>
      <c r="C28" s="9"/>
      <c r="D28" s="105"/>
      <c r="E28" s="85"/>
    </row>
    <row r="29" spans="1:5" ht="12" customHeight="1">
      <c r="A29" s="12" t="s">
        <v>44</v>
      </c>
      <c r="B29" s="10" t="s">
        <v>45</v>
      </c>
      <c r="C29" s="9"/>
      <c r="D29" s="105"/>
      <c r="E29" s="85"/>
    </row>
    <row r="30" spans="1:5" ht="12" customHeight="1">
      <c r="A30" s="7" t="s">
        <v>46</v>
      </c>
      <c r="B30" s="8" t="s">
        <v>47</v>
      </c>
      <c r="C30" s="9"/>
      <c r="D30" s="105"/>
      <c r="E30" s="85"/>
    </row>
    <row r="31" spans="1:5" ht="12" customHeight="1">
      <c r="A31" s="7" t="s">
        <v>48</v>
      </c>
      <c r="B31" s="8" t="s">
        <v>49</v>
      </c>
      <c r="C31" s="9"/>
      <c r="D31" s="105"/>
      <c r="E31" s="85"/>
    </row>
    <row r="32" spans="1:5" ht="12" customHeight="1">
      <c r="A32" s="12" t="s">
        <v>50</v>
      </c>
      <c r="B32" s="8" t="s">
        <v>51</v>
      </c>
      <c r="C32" s="9"/>
      <c r="D32" s="105"/>
      <c r="E32" s="85"/>
    </row>
    <row r="33" spans="1:5" ht="12" customHeight="1">
      <c r="A33" s="12" t="s">
        <v>52</v>
      </c>
      <c r="B33" s="8" t="s">
        <v>53</v>
      </c>
      <c r="C33" s="9"/>
      <c r="D33" s="105"/>
      <c r="E33" s="85"/>
    </row>
    <row r="34" spans="1:5" ht="12" customHeight="1">
      <c r="A34" s="12" t="s">
        <v>54</v>
      </c>
      <c r="B34" s="8" t="s">
        <v>55</v>
      </c>
      <c r="C34" s="9"/>
      <c r="D34" s="105"/>
      <c r="E34" s="85"/>
    </row>
    <row r="35" spans="1:5" ht="12" customHeight="1">
      <c r="A35" s="7" t="s">
        <v>11</v>
      </c>
      <c r="B35" s="10" t="s">
        <v>56</v>
      </c>
      <c r="C35" s="9"/>
      <c r="D35" s="105"/>
      <c r="E35" s="85"/>
    </row>
    <row r="36" spans="1:5" ht="12" customHeight="1">
      <c r="A36" s="12" t="s">
        <v>57</v>
      </c>
      <c r="B36" s="10" t="s">
        <v>58</v>
      </c>
      <c r="C36" s="9"/>
      <c r="D36" s="105"/>
      <c r="E36" s="85"/>
    </row>
    <row r="37" spans="1:5" ht="12" customHeight="1">
      <c r="A37" s="7" t="s">
        <v>59</v>
      </c>
      <c r="B37" s="10" t="s">
        <v>60</v>
      </c>
      <c r="C37" s="9"/>
      <c r="D37" s="105"/>
      <c r="E37" s="85"/>
    </row>
    <row r="38" spans="1:5" ht="12" customHeight="1">
      <c r="A38" s="7" t="s">
        <v>61</v>
      </c>
      <c r="B38" s="10" t="s">
        <v>62</v>
      </c>
      <c r="C38" s="9"/>
      <c r="D38" s="105"/>
      <c r="E38" s="85"/>
    </row>
    <row r="39" spans="1:5" ht="12" customHeight="1">
      <c r="A39" s="7" t="s">
        <v>11</v>
      </c>
      <c r="B39" s="41" t="s">
        <v>63</v>
      </c>
      <c r="C39" s="42"/>
      <c r="D39" s="104">
        <f>+D41+D42</f>
        <v>1725678.85</v>
      </c>
      <c r="E39" s="84"/>
    </row>
    <row r="40" spans="1:5" ht="12" customHeight="1">
      <c r="A40" s="7" t="s">
        <v>64</v>
      </c>
      <c r="B40" s="8" t="s">
        <v>65</v>
      </c>
      <c r="C40" s="9"/>
      <c r="D40" s="105"/>
      <c r="E40" s="85"/>
    </row>
    <row r="41" spans="1:5" ht="12" customHeight="1">
      <c r="A41" s="7" t="s">
        <v>66</v>
      </c>
      <c r="B41" s="8" t="s">
        <v>67</v>
      </c>
      <c r="C41" s="9"/>
      <c r="D41" s="105">
        <v>1725678.85</v>
      </c>
      <c r="E41" s="85"/>
    </row>
    <row r="42" spans="1:5" ht="12" customHeight="1">
      <c r="A42" s="7">
        <v>186</v>
      </c>
      <c r="B42" s="8" t="s">
        <v>68</v>
      </c>
      <c r="C42" s="9"/>
      <c r="D42" s="105"/>
      <c r="E42" s="85"/>
    </row>
    <row r="43" spans="1:5" ht="12" customHeight="1">
      <c r="A43" s="7" t="s">
        <v>11</v>
      </c>
      <c r="B43" s="41" t="s">
        <v>69</v>
      </c>
      <c r="C43" s="42"/>
      <c r="D43" s="104">
        <f>+D44+D45+D52</f>
        <v>116153.81999999999</v>
      </c>
      <c r="E43" s="84"/>
    </row>
    <row r="44" spans="1:5" ht="12" customHeight="1">
      <c r="A44" s="7">
        <v>11</v>
      </c>
      <c r="B44" s="8" t="s">
        <v>70</v>
      </c>
      <c r="C44" s="70"/>
      <c r="D44" s="106">
        <v>34877.2</v>
      </c>
      <c r="E44" s="86"/>
    </row>
    <row r="45" spans="1:5" ht="12" customHeight="1">
      <c r="A45" s="7" t="s">
        <v>11</v>
      </c>
      <c r="B45" s="8" t="s">
        <v>71</v>
      </c>
      <c r="C45" s="70"/>
      <c r="D45" s="106">
        <f>+D46+D47+D48+D49+D50+D51</f>
        <v>81276.62</v>
      </c>
      <c r="E45" s="86"/>
    </row>
    <row r="46" spans="1:5" ht="12" customHeight="1">
      <c r="A46" s="7">
        <v>12</v>
      </c>
      <c r="B46" s="8" t="s">
        <v>72</v>
      </c>
      <c r="C46" s="70"/>
      <c r="D46" s="106">
        <v>61790.55</v>
      </c>
      <c r="E46" s="86"/>
    </row>
    <row r="47" spans="1:5" ht="12" customHeight="1">
      <c r="A47" s="7">
        <v>13</v>
      </c>
      <c r="B47" s="8" t="s">
        <v>73</v>
      </c>
      <c r="C47" s="70"/>
      <c r="D47" s="106"/>
      <c r="E47" s="86"/>
    </row>
    <row r="48" spans="1:5" ht="12" customHeight="1">
      <c r="A48" s="7">
        <v>14</v>
      </c>
      <c r="B48" s="8" t="s">
        <v>74</v>
      </c>
      <c r="C48" s="9"/>
      <c r="D48" s="105"/>
      <c r="E48" s="85"/>
    </row>
    <row r="49" spans="1:5" ht="12" customHeight="1">
      <c r="A49" s="7">
        <v>15</v>
      </c>
      <c r="B49" s="8" t="s">
        <v>75</v>
      </c>
      <c r="C49" s="9"/>
      <c r="D49" s="105">
        <v>880.15</v>
      </c>
      <c r="E49" s="85"/>
    </row>
    <row r="50" spans="1:5" ht="12" customHeight="1">
      <c r="A50" s="7">
        <v>16</v>
      </c>
      <c r="B50" s="8" t="s">
        <v>76</v>
      </c>
      <c r="C50" s="9"/>
      <c r="D50" s="105"/>
      <c r="E50" s="85"/>
    </row>
    <row r="51" spans="1:5" ht="12" customHeight="1">
      <c r="A51" s="7">
        <v>17</v>
      </c>
      <c r="B51" s="8" t="s">
        <v>77</v>
      </c>
      <c r="C51" s="9"/>
      <c r="D51" s="105">
        <v>18605.92</v>
      </c>
      <c r="E51" s="85"/>
    </row>
    <row r="52" spans="1:5" ht="12" customHeight="1">
      <c r="A52" s="12" t="s">
        <v>78</v>
      </c>
      <c r="B52" s="8" t="s">
        <v>79</v>
      </c>
      <c r="C52" s="9"/>
      <c r="D52" s="105"/>
      <c r="E52" s="85"/>
    </row>
    <row r="53" spans="1:5" ht="12" customHeight="1">
      <c r="A53" s="12" t="s">
        <v>80</v>
      </c>
      <c r="B53" s="41" t="s">
        <v>81</v>
      </c>
      <c r="C53" s="42"/>
      <c r="D53" s="104">
        <v>4845.06</v>
      </c>
      <c r="E53" s="84"/>
    </row>
    <row r="54" spans="1:5" ht="12" customHeight="1">
      <c r="A54" s="7" t="s">
        <v>11</v>
      </c>
      <c r="B54" s="41" t="s">
        <v>82</v>
      </c>
      <c r="C54" s="44"/>
      <c r="D54" s="104">
        <f>+D55+D56</f>
        <v>61313.57</v>
      </c>
      <c r="E54" s="84"/>
    </row>
    <row r="55" spans="1:5" ht="12" customHeight="1">
      <c r="A55" s="7">
        <v>192</v>
      </c>
      <c r="B55" s="8" t="s">
        <v>83</v>
      </c>
      <c r="C55" s="9"/>
      <c r="D55" s="105"/>
      <c r="E55" s="85"/>
    </row>
    <row r="56" spans="1:5" ht="12" customHeight="1">
      <c r="A56" s="12" t="s">
        <v>84</v>
      </c>
      <c r="B56" s="8" t="s">
        <v>85</v>
      </c>
      <c r="C56" s="9"/>
      <c r="D56" s="105">
        <v>61313.57</v>
      </c>
      <c r="E56" s="85"/>
    </row>
    <row r="57" spans="1:5" ht="12" customHeight="1">
      <c r="A57" s="7"/>
      <c r="B57" s="41" t="s">
        <v>86</v>
      </c>
      <c r="C57" s="42"/>
      <c r="D57" s="104">
        <v>68332.4</v>
      </c>
      <c r="E57" s="84"/>
    </row>
    <row r="58" spans="1:9" ht="12" customHeight="1">
      <c r="A58" s="7"/>
      <c r="B58" s="41" t="s">
        <v>87</v>
      </c>
      <c r="C58" s="44"/>
      <c r="D58" s="104">
        <f>+D11+D16+D22+D39+D43+D53+D57+D54</f>
        <v>7589680.8</v>
      </c>
      <c r="E58" s="84"/>
      <c r="G58" s="71"/>
      <c r="H58" s="18"/>
      <c r="I58" s="18"/>
    </row>
    <row r="59" spans="1:5" ht="12" customHeight="1">
      <c r="A59" s="137" t="s">
        <v>88</v>
      </c>
      <c r="B59" s="137"/>
      <c r="C59" s="137"/>
      <c r="D59" s="137"/>
      <c r="E59" s="137"/>
    </row>
    <row r="60" spans="1:5" ht="12" customHeight="1">
      <c r="A60" s="136" t="s">
        <v>5</v>
      </c>
      <c r="B60" s="136" t="s">
        <v>6</v>
      </c>
      <c r="C60" s="136" t="s">
        <v>7</v>
      </c>
      <c r="D60" s="136" t="s">
        <v>8</v>
      </c>
      <c r="E60" s="136"/>
    </row>
    <row r="61" spans="1:5" ht="12" customHeight="1">
      <c r="A61" s="136"/>
      <c r="B61" s="136"/>
      <c r="C61" s="136"/>
      <c r="D61" s="13" t="s">
        <v>9</v>
      </c>
      <c r="E61" s="14" t="s">
        <v>10</v>
      </c>
    </row>
    <row r="62" spans="1:5" ht="12" customHeight="1">
      <c r="A62" s="6">
        <v>1</v>
      </c>
      <c r="B62" s="6">
        <v>2</v>
      </c>
      <c r="C62" s="6">
        <v>3</v>
      </c>
      <c r="D62" s="103">
        <v>4</v>
      </c>
      <c r="E62" s="6">
        <v>5</v>
      </c>
    </row>
    <row r="63" spans="1:5" ht="12" customHeight="1">
      <c r="A63" s="6" t="s">
        <v>11</v>
      </c>
      <c r="B63" s="41" t="s">
        <v>89</v>
      </c>
      <c r="C63" s="42"/>
      <c r="D63" s="104">
        <f>+D64+D654</f>
        <v>3725823.52</v>
      </c>
      <c r="E63" s="84"/>
    </row>
    <row r="64" spans="1:5" ht="12" customHeight="1">
      <c r="A64" s="6">
        <v>900</v>
      </c>
      <c r="B64" s="8" t="s">
        <v>90</v>
      </c>
      <c r="C64" s="9"/>
      <c r="D64" s="105">
        <v>3725823.52</v>
      </c>
      <c r="E64" s="85"/>
    </row>
    <row r="65" spans="1:5" ht="12" customHeight="1">
      <c r="A65" s="6">
        <v>901</v>
      </c>
      <c r="B65" s="8" t="s">
        <v>91</v>
      </c>
      <c r="C65" s="9"/>
      <c r="D65" s="105"/>
      <c r="E65" s="85"/>
    </row>
    <row r="66" spans="1:5" ht="12" customHeight="1">
      <c r="A66" s="6" t="s">
        <v>11</v>
      </c>
      <c r="B66" s="41" t="s">
        <v>92</v>
      </c>
      <c r="C66" s="42"/>
      <c r="D66" s="104">
        <f>+D67+D68+D73+D74+D75</f>
        <v>-1650646.8800000001</v>
      </c>
      <c r="E66" s="84"/>
    </row>
    <row r="67" spans="1:5" ht="12" customHeight="1">
      <c r="A67" s="6">
        <v>910</v>
      </c>
      <c r="B67" s="8" t="s">
        <v>93</v>
      </c>
      <c r="C67" s="9"/>
      <c r="D67" s="105">
        <v>300007.66</v>
      </c>
      <c r="E67" s="85"/>
    </row>
    <row r="68" spans="1:5" ht="12" customHeight="1">
      <c r="A68" s="6">
        <v>911</v>
      </c>
      <c r="B68" s="8" t="s">
        <v>94</v>
      </c>
      <c r="C68" s="9"/>
      <c r="D68" s="105"/>
      <c r="E68" s="85"/>
    </row>
    <row r="69" spans="1:5" ht="12" customHeight="1">
      <c r="A69" s="6" t="s">
        <v>11</v>
      </c>
      <c r="B69" s="8" t="s">
        <v>95</v>
      </c>
      <c r="C69" s="9"/>
      <c r="D69" s="105"/>
      <c r="E69" s="85"/>
    </row>
    <row r="70" spans="1:5" ht="12" customHeight="1">
      <c r="A70" s="6" t="s">
        <v>11</v>
      </c>
      <c r="B70" s="8" t="s">
        <v>96</v>
      </c>
      <c r="C70" s="9"/>
      <c r="D70" s="105"/>
      <c r="E70" s="85"/>
    </row>
    <row r="71" spans="1:5" ht="12" customHeight="1">
      <c r="A71" s="6" t="s">
        <v>11</v>
      </c>
      <c r="B71" s="8" t="s">
        <v>97</v>
      </c>
      <c r="C71" s="9"/>
      <c r="D71" s="105"/>
      <c r="E71" s="85"/>
    </row>
    <row r="72" spans="1:5" ht="12" customHeight="1">
      <c r="A72" s="6" t="s">
        <v>11</v>
      </c>
      <c r="B72" s="8" t="s">
        <v>98</v>
      </c>
      <c r="C72" s="9"/>
      <c r="D72" s="105"/>
      <c r="E72" s="85"/>
    </row>
    <row r="73" spans="1:5" ht="12" customHeight="1">
      <c r="A73" s="6">
        <v>919</v>
      </c>
      <c r="B73" s="8" t="s">
        <v>99</v>
      </c>
      <c r="C73" s="9"/>
      <c r="D73" s="105"/>
      <c r="E73" s="85"/>
    </row>
    <row r="74" spans="1:5" ht="12" customHeight="1">
      <c r="A74" s="6" t="s">
        <v>100</v>
      </c>
      <c r="B74" s="8" t="s">
        <v>101</v>
      </c>
      <c r="C74" s="9"/>
      <c r="D74" s="105"/>
      <c r="E74" s="85"/>
    </row>
    <row r="75" spans="1:5" ht="12" customHeight="1">
      <c r="A75" s="6" t="s">
        <v>11</v>
      </c>
      <c r="B75" s="8" t="s">
        <v>102</v>
      </c>
      <c r="C75" s="9"/>
      <c r="D75" s="105">
        <f>+D76+D77</f>
        <v>-1950654.54</v>
      </c>
      <c r="E75" s="85"/>
    </row>
    <row r="76" spans="1:5" ht="12" customHeight="1">
      <c r="A76" s="6" t="s">
        <v>103</v>
      </c>
      <c r="B76" s="8" t="s">
        <v>104</v>
      </c>
      <c r="C76" s="9"/>
      <c r="D76" s="105">
        <v>-2008502.86</v>
      </c>
      <c r="E76" s="85"/>
    </row>
    <row r="77" spans="1:5" ht="12" customHeight="1">
      <c r="A77" s="6" t="s">
        <v>105</v>
      </c>
      <c r="B77" s="8" t="s">
        <v>106</v>
      </c>
      <c r="C77" s="70"/>
      <c r="D77" s="106">
        <v>57848.32</v>
      </c>
      <c r="E77" s="86"/>
    </row>
    <row r="78" spans="1:5" ht="12" customHeight="1">
      <c r="A78" s="6" t="s">
        <v>11</v>
      </c>
      <c r="B78" s="41" t="s">
        <v>107</v>
      </c>
      <c r="C78" s="42"/>
      <c r="D78" s="104">
        <f>+D79+D86+D91</f>
        <v>5302888.6</v>
      </c>
      <c r="E78" s="84"/>
    </row>
    <row r="79" spans="1:5" ht="12" customHeight="1">
      <c r="A79" s="6" t="s">
        <v>11</v>
      </c>
      <c r="B79" s="8" t="s">
        <v>108</v>
      </c>
      <c r="C79" s="9"/>
      <c r="D79" s="105">
        <f>+D80+D81+D82</f>
        <v>135287.88</v>
      </c>
      <c r="E79" s="85"/>
    </row>
    <row r="80" spans="1:5" ht="12" customHeight="1">
      <c r="A80" s="6">
        <v>980</v>
      </c>
      <c r="B80" s="8" t="s">
        <v>109</v>
      </c>
      <c r="C80" s="9"/>
      <c r="D80" s="106">
        <v>23082.61</v>
      </c>
      <c r="E80" s="86"/>
    </row>
    <row r="81" spans="1:5" ht="12" customHeight="1">
      <c r="A81" s="6">
        <v>982</v>
      </c>
      <c r="B81" s="8" t="s">
        <v>110</v>
      </c>
      <c r="C81" s="9"/>
      <c r="D81" s="106">
        <v>97578.45</v>
      </c>
      <c r="E81" s="86"/>
    </row>
    <row r="82" spans="1:5" ht="12" customHeight="1">
      <c r="A82" s="6">
        <v>983</v>
      </c>
      <c r="B82" s="8" t="s">
        <v>111</v>
      </c>
      <c r="C82" s="9"/>
      <c r="D82" s="106">
        <v>14626.82</v>
      </c>
      <c r="E82" s="86"/>
    </row>
    <row r="83" spans="1:5" ht="12" customHeight="1">
      <c r="A83" s="6">
        <v>984</v>
      </c>
      <c r="B83" s="8" t="s">
        <v>112</v>
      </c>
      <c r="C83" s="9"/>
      <c r="D83" s="106"/>
      <c r="E83" s="86"/>
    </row>
    <row r="84" spans="1:5" ht="12" customHeight="1">
      <c r="A84" s="6">
        <v>985</v>
      </c>
      <c r="B84" s="8" t="s">
        <v>113</v>
      </c>
      <c r="C84" s="9"/>
      <c r="D84" s="106"/>
      <c r="E84" s="86"/>
    </row>
    <row r="85" spans="1:5" ht="12" customHeight="1">
      <c r="A85" s="15" t="s">
        <v>114</v>
      </c>
      <c r="B85" s="8" t="s">
        <v>115</v>
      </c>
      <c r="C85" s="9"/>
      <c r="D85" s="106"/>
      <c r="E85" s="86"/>
    </row>
    <row r="86" spans="1:5" ht="12" customHeight="1">
      <c r="A86" s="6" t="s">
        <v>11</v>
      </c>
      <c r="B86" s="8" t="s">
        <v>116</v>
      </c>
      <c r="C86" s="9"/>
      <c r="D86" s="105">
        <f>+D87+D91+D90</f>
        <v>5167600.72</v>
      </c>
      <c r="E86" s="85"/>
    </row>
    <row r="87" spans="1:5" ht="12" customHeight="1">
      <c r="A87" s="6">
        <v>970</v>
      </c>
      <c r="B87" s="8" t="s">
        <v>117</v>
      </c>
      <c r="C87" s="9"/>
      <c r="D87" s="105">
        <v>5097461.91</v>
      </c>
      <c r="E87" s="85"/>
    </row>
    <row r="88" spans="1:5" ht="12" customHeight="1">
      <c r="A88" s="6">
        <v>971</v>
      </c>
      <c r="B88" s="10" t="s">
        <v>118</v>
      </c>
      <c r="C88" s="9"/>
      <c r="D88" s="105"/>
      <c r="E88" s="85"/>
    </row>
    <row r="89" spans="1:5" ht="12" customHeight="1">
      <c r="A89" s="6">
        <v>972.973</v>
      </c>
      <c r="B89" s="10" t="s">
        <v>119</v>
      </c>
      <c r="C89" s="9"/>
      <c r="D89" s="105"/>
      <c r="E89" s="85"/>
    </row>
    <row r="90" spans="1:5" ht="12" customHeight="1">
      <c r="A90" s="6">
        <v>974</v>
      </c>
      <c r="B90" s="8" t="s">
        <v>120</v>
      </c>
      <c r="C90" s="9"/>
      <c r="D90" s="105">
        <v>70138.81</v>
      </c>
      <c r="E90" s="85"/>
    </row>
    <row r="91" spans="1:5" ht="12" customHeight="1">
      <c r="A91" s="6" t="s">
        <v>11</v>
      </c>
      <c r="B91" s="8" t="s">
        <v>121</v>
      </c>
      <c r="C91" s="9"/>
      <c r="D91" s="105">
        <f>+D92+D93</f>
        <v>0</v>
      </c>
      <c r="E91" s="85"/>
    </row>
    <row r="92" spans="1:5" ht="12" customHeight="1">
      <c r="A92" s="6">
        <v>960</v>
      </c>
      <c r="B92" s="8" t="s">
        <v>122</v>
      </c>
      <c r="C92" s="9"/>
      <c r="D92" s="105"/>
      <c r="E92" s="85"/>
    </row>
    <row r="93" spans="1:5" ht="12" customHeight="1">
      <c r="A93" s="16">
        <v>961962963967</v>
      </c>
      <c r="B93" s="8" t="s">
        <v>123</v>
      </c>
      <c r="C93" s="9"/>
      <c r="D93" s="105"/>
      <c r="E93" s="85"/>
    </row>
    <row r="94" spans="1:5" ht="12" customHeight="1">
      <c r="A94" s="6" t="s">
        <v>11</v>
      </c>
      <c r="B94" s="41" t="s">
        <v>124</v>
      </c>
      <c r="C94" s="42"/>
      <c r="D94" s="104">
        <f>+D95+D96+D97+D98+D99+D100+D101</f>
        <v>173474.21</v>
      </c>
      <c r="E94" s="84"/>
    </row>
    <row r="95" spans="1:5" ht="12" customHeight="1">
      <c r="A95" s="6">
        <v>22</v>
      </c>
      <c r="B95" s="8" t="s">
        <v>125</v>
      </c>
      <c r="C95" s="9"/>
      <c r="D95" s="105">
        <v>61238.36</v>
      </c>
      <c r="E95" s="85"/>
    </row>
    <row r="96" spans="1:5" ht="12" customHeight="1">
      <c r="A96" s="6">
        <v>23</v>
      </c>
      <c r="B96" s="8" t="s">
        <v>126</v>
      </c>
      <c r="C96" s="9"/>
      <c r="D96" s="130">
        <v>11740.4</v>
      </c>
      <c r="E96" s="85"/>
    </row>
    <row r="97" spans="1:5" ht="12" customHeight="1">
      <c r="A97" s="6">
        <v>24</v>
      </c>
      <c r="B97" s="8" t="s">
        <v>127</v>
      </c>
      <c r="C97" s="9"/>
      <c r="D97" s="105"/>
      <c r="E97" s="85"/>
    </row>
    <row r="98" spans="1:5" ht="12" customHeight="1">
      <c r="A98" s="6">
        <v>25</v>
      </c>
      <c r="B98" s="8" t="s">
        <v>128</v>
      </c>
      <c r="C98" s="9"/>
      <c r="D98" s="105">
        <v>75536.95</v>
      </c>
      <c r="E98" s="85"/>
    </row>
    <row r="99" spans="1:5" ht="12" customHeight="1">
      <c r="A99" s="6">
        <v>26</v>
      </c>
      <c r="B99" s="8" t="s">
        <v>129</v>
      </c>
      <c r="C99" s="9"/>
      <c r="D99" s="105"/>
      <c r="E99" s="85"/>
    </row>
    <row r="100" spans="1:5" ht="12" customHeight="1">
      <c r="A100" s="6">
        <v>21</v>
      </c>
      <c r="B100" s="8" t="s">
        <v>130</v>
      </c>
      <c r="C100" s="9"/>
      <c r="D100" s="105">
        <v>2411.44</v>
      </c>
      <c r="E100" s="85"/>
    </row>
    <row r="101" spans="1:5" ht="12" customHeight="1">
      <c r="A101" s="6" t="s">
        <v>131</v>
      </c>
      <c r="B101" s="8" t="s">
        <v>132</v>
      </c>
      <c r="C101" s="9"/>
      <c r="D101" s="105">
        <v>22547.06</v>
      </c>
      <c r="E101" s="85"/>
    </row>
    <row r="102" spans="1:5" ht="12" customHeight="1">
      <c r="A102" s="6" t="s">
        <v>11</v>
      </c>
      <c r="B102" s="41" t="s">
        <v>133</v>
      </c>
      <c r="C102" s="42"/>
      <c r="D102" s="104"/>
      <c r="E102" s="84"/>
    </row>
    <row r="103" spans="1:5" ht="12" customHeight="1">
      <c r="A103" s="6">
        <v>950.951</v>
      </c>
      <c r="B103" s="8" t="s">
        <v>134</v>
      </c>
      <c r="C103" s="9"/>
      <c r="D103" s="105"/>
      <c r="E103" s="85"/>
    </row>
    <row r="104" spans="1:5" ht="12" customHeight="1">
      <c r="A104" s="6">
        <v>954</v>
      </c>
      <c r="B104" s="8" t="s">
        <v>135</v>
      </c>
      <c r="C104" s="9"/>
      <c r="D104" s="105"/>
      <c r="E104" s="85"/>
    </row>
    <row r="105" spans="1:5" ht="12" customHeight="1">
      <c r="A105" s="6" t="s">
        <v>136</v>
      </c>
      <c r="B105" s="8" t="s">
        <v>137</v>
      </c>
      <c r="C105" s="9"/>
      <c r="D105" s="105"/>
      <c r="E105" s="85"/>
    </row>
    <row r="106" spans="1:11" ht="12" customHeight="1">
      <c r="A106" s="6">
        <v>957</v>
      </c>
      <c r="B106" s="8" t="s">
        <v>138</v>
      </c>
      <c r="C106" s="9"/>
      <c r="D106" s="105"/>
      <c r="E106" s="85"/>
      <c r="K106" s="131"/>
    </row>
    <row r="107" spans="1:5" ht="12" customHeight="1">
      <c r="A107" s="6">
        <v>969</v>
      </c>
      <c r="B107" s="41" t="s">
        <v>139</v>
      </c>
      <c r="C107" s="42"/>
      <c r="D107" s="104">
        <v>38141.35</v>
      </c>
      <c r="E107" s="84"/>
    </row>
    <row r="108" spans="1:8" ht="12" customHeight="1">
      <c r="A108" s="6" t="s">
        <v>11</v>
      </c>
      <c r="B108" s="41" t="s">
        <v>140</v>
      </c>
      <c r="C108" s="42"/>
      <c r="D108" s="104">
        <f>+D63+D66+D78+D94+D102+D107</f>
        <v>7589680.799999999</v>
      </c>
      <c r="E108" s="84"/>
      <c r="G108" s="18"/>
      <c r="H108" s="18"/>
    </row>
    <row r="110" spans="1:2" ht="12.75">
      <c r="A110" s="138" t="s">
        <v>141</v>
      </c>
      <c r="B110" s="138"/>
    </row>
    <row r="111" spans="1:2" ht="5.25" customHeight="1">
      <c r="A111" s="21"/>
      <c r="B111" s="21"/>
    </row>
    <row r="112" spans="1:2" ht="12.75">
      <c r="A112" s="138" t="s">
        <v>352</v>
      </c>
      <c r="B112" s="138"/>
    </row>
    <row r="113" spans="1:2" ht="3.75" customHeight="1">
      <c r="A113" s="19"/>
      <c r="B113" s="20"/>
    </row>
    <row r="114" spans="1:2" ht="12.75">
      <c r="A114" s="138" t="s">
        <v>142</v>
      </c>
      <c r="B114" s="138"/>
    </row>
    <row r="115" spans="1:2" ht="12.75">
      <c r="A115" s="138" t="s">
        <v>355</v>
      </c>
      <c r="B115" s="138"/>
    </row>
  </sheetData>
  <sheetProtection/>
  <mergeCells count="20">
    <mergeCell ref="A114:B114"/>
    <mergeCell ref="A115:B115"/>
    <mergeCell ref="A60:A61"/>
    <mergeCell ref="B60:B61"/>
    <mergeCell ref="C60:C61"/>
    <mergeCell ref="D60:E60"/>
    <mergeCell ref="A110:B110"/>
    <mergeCell ref="A112:B112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2362204724409449" right="0.2755905511811024" top="0.15748031496062992" bottom="0.15748031496062992" header="0.15748031496062992" footer="0.15748031496062992"/>
  <pageSetup horizontalDpi="600" verticalDpi="600" orientation="landscape" paperSize="9" scale="85" r:id="rId1"/>
  <ignoredErrors>
    <ignoredError sqref="D108 D106 D94 D102:D105 D75 D54:D55 D63 B57:D57 A64:D65 A63:C63 A66:C66 B54:C55 A59:E62 A58:C58 D11 D16 D42 D38:D40 D12 D43 D19:D20 D45 D25:D26 D28:D37 D22 B56:C56 D78 D85 D88:D89 D14 D91:D93" unlockedFormula="1"/>
    <ignoredError sqref="A12:A53" numberStoredAsText="1"/>
    <ignoredError sqref="A54:A57" numberStoredAsText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selection activeCell="A1" sqref="A1"/>
    </sheetView>
  </sheetViews>
  <sheetFormatPr defaultColWidth="15.28125" defaultRowHeight="15"/>
  <cols>
    <col min="1" max="1" width="13.421875" style="114" customWidth="1"/>
    <col min="2" max="2" width="59.57421875" style="114" customWidth="1"/>
    <col min="3" max="3" width="12.28125" style="114" customWidth="1"/>
    <col min="4" max="4" width="18.8515625" style="99" customWidth="1"/>
    <col min="5" max="5" width="18.00390625" style="121" customWidth="1"/>
    <col min="6" max="6" width="10.421875" style="114" bestFit="1" customWidth="1"/>
    <col min="7" max="7" width="11.28125" style="114" customWidth="1"/>
    <col min="8" max="8" width="9.140625" style="114" customWidth="1"/>
    <col min="9" max="9" width="12.140625" style="114" customWidth="1"/>
    <col min="10" max="253" width="9.140625" style="114" customWidth="1"/>
    <col min="254" max="16384" width="15.28125" style="114" customWidth="1"/>
  </cols>
  <sheetData>
    <row r="1" spans="1:5" s="112" customFormat="1" ht="12.75">
      <c r="A1" s="111" t="s">
        <v>143</v>
      </c>
      <c r="B1" s="111"/>
      <c r="D1" s="96"/>
      <c r="E1" s="113"/>
    </row>
    <row r="2" spans="1:5" s="112" customFormat="1" ht="12.75">
      <c r="A2" s="111" t="s">
        <v>0</v>
      </c>
      <c r="B2" s="111"/>
      <c r="D2" s="96"/>
      <c r="E2" s="113"/>
    </row>
    <row r="3" spans="1:5" s="112" customFormat="1" ht="12.75">
      <c r="A3" s="111" t="s">
        <v>351</v>
      </c>
      <c r="B3" s="111"/>
      <c r="D3" s="96"/>
      <c r="E3" s="113"/>
    </row>
    <row r="4" spans="1:5" s="112" customFormat="1" ht="12.75">
      <c r="A4" s="111" t="s">
        <v>350</v>
      </c>
      <c r="B4" s="111"/>
      <c r="D4" s="96"/>
      <c r="E4" s="113"/>
    </row>
    <row r="5" spans="1:5" s="112" customFormat="1" ht="12.75">
      <c r="A5" s="142" t="s">
        <v>144</v>
      </c>
      <c r="B5" s="142"/>
      <c r="C5" s="142"/>
      <c r="D5" s="142"/>
      <c r="E5" s="142"/>
    </row>
    <row r="6" spans="1:5" s="112" customFormat="1" ht="12.75">
      <c r="A6" s="143" t="str">
        <f>+'BS'!A6</f>
        <v>od 01.01.2015. do 30.06.2015.</v>
      </c>
      <c r="B6" s="143"/>
      <c r="C6" s="143"/>
      <c r="D6" s="143"/>
      <c r="E6" s="143"/>
    </row>
    <row r="7" spans="1:5" ht="12.75">
      <c r="A7" s="144" t="s">
        <v>5</v>
      </c>
      <c r="B7" s="144"/>
      <c r="C7" s="144" t="s">
        <v>145</v>
      </c>
      <c r="D7" s="145" t="s">
        <v>146</v>
      </c>
      <c r="E7" s="145"/>
    </row>
    <row r="8" spans="1:5" ht="12.75">
      <c r="A8" s="144"/>
      <c r="B8" s="144"/>
      <c r="C8" s="144"/>
      <c r="D8" s="97" t="s">
        <v>9</v>
      </c>
      <c r="E8" s="78" t="s">
        <v>10</v>
      </c>
    </row>
    <row r="9" spans="1:5" ht="12" customHeight="1">
      <c r="A9" s="45">
        <v>1</v>
      </c>
      <c r="B9" s="45">
        <v>2</v>
      </c>
      <c r="C9" s="46">
        <v>3</v>
      </c>
      <c r="D9" s="107">
        <v>4</v>
      </c>
      <c r="E9" s="79">
        <v>5</v>
      </c>
    </row>
    <row r="10" spans="1:5" ht="12" customHeight="1">
      <c r="A10" s="47"/>
      <c r="B10" s="57" t="s">
        <v>147</v>
      </c>
      <c r="C10" s="59"/>
      <c r="D10" s="92">
        <f>+D11+D20</f>
        <v>1003899.7200000001</v>
      </c>
      <c r="E10" s="80"/>
    </row>
    <row r="11" spans="1:5" ht="12" customHeight="1">
      <c r="A11" s="47"/>
      <c r="B11" s="57" t="s">
        <v>148</v>
      </c>
      <c r="C11" s="59"/>
      <c r="D11" s="92">
        <f>+D12+D13+D14+D15+D16+D17+D18+D19</f>
        <v>1003899.7200000001</v>
      </c>
      <c r="E11" s="80"/>
    </row>
    <row r="12" spans="1:5" ht="12" customHeight="1">
      <c r="A12" s="47">
        <v>750</v>
      </c>
      <c r="B12" s="49" t="s">
        <v>149</v>
      </c>
      <c r="C12" s="48"/>
      <c r="D12" s="108">
        <v>1025849.12</v>
      </c>
      <c r="E12" s="81"/>
    </row>
    <row r="13" spans="1:5" ht="12" customHeight="1">
      <c r="A13" s="47">
        <v>752</v>
      </c>
      <c r="B13" s="49" t="s">
        <v>150</v>
      </c>
      <c r="C13" s="48"/>
      <c r="D13" s="108"/>
      <c r="E13" s="81"/>
    </row>
    <row r="14" spans="1:5" ht="12" customHeight="1">
      <c r="A14" s="47">
        <v>753</v>
      </c>
      <c r="B14" s="49" t="s">
        <v>151</v>
      </c>
      <c r="C14" s="48"/>
      <c r="D14" s="108"/>
      <c r="E14" s="81"/>
    </row>
    <row r="15" spans="1:5" ht="12" customHeight="1">
      <c r="A15" s="47">
        <v>754</v>
      </c>
      <c r="B15" s="49" t="s">
        <v>152</v>
      </c>
      <c r="C15" s="48"/>
      <c r="D15" s="108"/>
      <c r="E15" s="81"/>
    </row>
    <row r="16" spans="1:5" ht="12" customHeight="1">
      <c r="A16" s="47">
        <v>755</v>
      </c>
      <c r="B16" s="49" t="s">
        <v>153</v>
      </c>
      <c r="C16" s="48"/>
      <c r="D16" s="108">
        <v>-26667.33</v>
      </c>
      <c r="E16" s="81"/>
    </row>
    <row r="17" spans="1:5" ht="12" customHeight="1">
      <c r="A17" s="47">
        <v>756</v>
      </c>
      <c r="B17" s="49" t="s">
        <v>154</v>
      </c>
      <c r="C17" s="48"/>
      <c r="D17" s="109">
        <v>4717.93</v>
      </c>
      <c r="E17" s="81"/>
    </row>
    <row r="18" spans="1:5" ht="12" customHeight="1">
      <c r="A18" s="47">
        <v>757</v>
      </c>
      <c r="B18" s="49" t="s">
        <v>155</v>
      </c>
      <c r="C18" s="48"/>
      <c r="D18" s="108"/>
      <c r="E18" s="81"/>
    </row>
    <row r="19" spans="1:5" ht="12" customHeight="1">
      <c r="A19" s="47">
        <v>758</v>
      </c>
      <c r="B19" s="49" t="s">
        <v>156</v>
      </c>
      <c r="C19" s="48"/>
      <c r="D19" s="108"/>
      <c r="E19" s="81"/>
    </row>
    <row r="20" spans="1:5" ht="12" customHeight="1">
      <c r="A20" s="47"/>
      <c r="B20" s="57" t="s">
        <v>157</v>
      </c>
      <c r="C20" s="59"/>
      <c r="D20" s="92">
        <f>SUM(D21:D24)</f>
        <v>0</v>
      </c>
      <c r="E20" s="80"/>
    </row>
    <row r="21" spans="1:5" ht="12" customHeight="1">
      <c r="A21" s="47">
        <v>760</v>
      </c>
      <c r="B21" s="49" t="s">
        <v>158</v>
      </c>
      <c r="C21" s="48"/>
      <c r="D21" s="108"/>
      <c r="E21" s="81"/>
    </row>
    <row r="22" spans="1:5" ht="12" customHeight="1">
      <c r="A22" s="47">
        <v>764</v>
      </c>
      <c r="B22" s="49" t="s">
        <v>159</v>
      </c>
      <c r="C22" s="48"/>
      <c r="D22" s="108"/>
      <c r="E22" s="81"/>
    </row>
    <row r="23" spans="1:5" ht="12" customHeight="1">
      <c r="A23" s="47">
        <v>768</v>
      </c>
      <c r="B23" s="49" t="s">
        <v>160</v>
      </c>
      <c r="C23" s="48"/>
      <c r="D23" s="108"/>
      <c r="E23" s="81"/>
    </row>
    <row r="24" spans="1:5" ht="12" customHeight="1">
      <c r="A24" s="47">
        <v>769</v>
      </c>
      <c r="B24" s="49" t="s">
        <v>161</v>
      </c>
      <c r="C24" s="48"/>
      <c r="D24" s="108"/>
      <c r="E24" s="81"/>
    </row>
    <row r="25" spans="1:5" ht="12" customHeight="1">
      <c r="A25" s="47"/>
      <c r="B25" s="57" t="s">
        <v>162</v>
      </c>
      <c r="C25" s="59"/>
      <c r="D25" s="92">
        <f>+D26+D37+D43</f>
        <v>778973.0667812226</v>
      </c>
      <c r="E25" s="80"/>
    </row>
    <row r="26" spans="1:5" ht="12" customHeight="1">
      <c r="A26" s="47"/>
      <c r="B26" s="57" t="s">
        <v>163</v>
      </c>
      <c r="C26" s="59"/>
      <c r="D26" s="92">
        <f>+D27+D28+D29+D30+D31+D32+D33+D34+D35+D36</f>
        <v>261289.04678122269</v>
      </c>
      <c r="E26" s="80"/>
    </row>
    <row r="27" spans="1:5" ht="12" customHeight="1">
      <c r="A27" s="47">
        <v>400</v>
      </c>
      <c r="B27" s="49" t="s">
        <v>164</v>
      </c>
      <c r="C27" s="48"/>
      <c r="D27" s="109">
        <v>220457.76</v>
      </c>
      <c r="E27" s="82"/>
    </row>
    <row r="28" spans="1:5" ht="12" customHeight="1">
      <c r="A28" s="47"/>
      <c r="B28" s="49" t="s">
        <v>165</v>
      </c>
      <c r="C28" s="74"/>
      <c r="D28" s="109">
        <v>6341.316781222666</v>
      </c>
      <c r="E28" s="82"/>
    </row>
    <row r="29" spans="1:5" ht="12" customHeight="1">
      <c r="A29" s="47">
        <v>402</v>
      </c>
      <c r="B29" s="49" t="s">
        <v>166</v>
      </c>
      <c r="C29" s="74"/>
      <c r="D29" s="109"/>
      <c r="E29" s="82"/>
    </row>
    <row r="30" spans="1:5" ht="12" customHeight="1">
      <c r="A30" s="47">
        <v>403</v>
      </c>
      <c r="B30" s="49" t="s">
        <v>167</v>
      </c>
      <c r="C30" s="74"/>
      <c r="D30" s="109"/>
      <c r="E30" s="82"/>
    </row>
    <row r="31" spans="1:5" ht="12" customHeight="1">
      <c r="A31" s="47">
        <v>404</v>
      </c>
      <c r="B31" s="49" t="s">
        <v>168</v>
      </c>
      <c r="C31" s="74"/>
      <c r="D31" s="109">
        <v>-5000</v>
      </c>
      <c r="E31" s="82"/>
    </row>
    <row r="32" spans="1:5" ht="12" customHeight="1">
      <c r="A32" s="47">
        <v>405</v>
      </c>
      <c r="B32" s="49" t="s">
        <v>169</v>
      </c>
      <c r="C32" s="48"/>
      <c r="D32" s="109">
        <v>34924.23</v>
      </c>
      <c r="E32" s="82"/>
    </row>
    <row r="33" spans="1:5" ht="12" customHeight="1">
      <c r="A33" s="47">
        <v>406</v>
      </c>
      <c r="B33" s="49" t="s">
        <v>170</v>
      </c>
      <c r="C33" s="48"/>
      <c r="D33" s="109"/>
      <c r="E33" s="82"/>
    </row>
    <row r="34" spans="1:5" ht="12" customHeight="1">
      <c r="A34" s="47">
        <v>407</v>
      </c>
      <c r="B34" s="49" t="s">
        <v>171</v>
      </c>
      <c r="C34" s="48"/>
      <c r="D34" s="109">
        <v>4565.74</v>
      </c>
      <c r="E34" s="81"/>
    </row>
    <row r="35" spans="1:5" ht="12" customHeight="1">
      <c r="A35" s="47">
        <v>408</v>
      </c>
      <c r="B35" s="49" t="s">
        <v>172</v>
      </c>
      <c r="C35" s="48"/>
      <c r="D35" s="108"/>
      <c r="E35" s="81"/>
    </row>
    <row r="36" spans="1:5" ht="12" customHeight="1">
      <c r="A36" s="47">
        <v>409</v>
      </c>
      <c r="B36" s="49" t="s">
        <v>173</v>
      </c>
      <c r="C36" s="48"/>
      <c r="D36" s="108"/>
      <c r="E36" s="81"/>
    </row>
    <row r="37" spans="1:5" ht="12" customHeight="1">
      <c r="A37" s="47"/>
      <c r="B37" s="57" t="s">
        <v>174</v>
      </c>
      <c r="C37" s="59"/>
      <c r="D37" s="92">
        <f>+D38+D39+D40+D41+D42</f>
        <v>447445.97</v>
      </c>
      <c r="E37" s="80"/>
    </row>
    <row r="38" spans="1:5" ht="12" customHeight="1">
      <c r="A38" s="47" t="s">
        <v>175</v>
      </c>
      <c r="B38" s="49" t="s">
        <v>176</v>
      </c>
      <c r="C38" s="48"/>
      <c r="D38" s="108"/>
      <c r="E38" s="81"/>
    </row>
    <row r="39" spans="1:5" ht="12" customHeight="1">
      <c r="A39" s="47" t="s">
        <v>177</v>
      </c>
      <c r="B39" s="49" t="s">
        <v>178</v>
      </c>
      <c r="C39" s="48"/>
      <c r="D39" s="108">
        <v>447445.97</v>
      </c>
      <c r="E39" s="81"/>
    </row>
    <row r="40" spans="1:5" ht="12" customHeight="1">
      <c r="A40" s="47">
        <v>415</v>
      </c>
      <c r="B40" s="49" t="s">
        <v>179</v>
      </c>
      <c r="C40" s="48"/>
      <c r="D40" s="108"/>
      <c r="E40" s="81"/>
    </row>
    <row r="41" spans="1:5" ht="12" customHeight="1">
      <c r="A41" s="47">
        <v>416.417</v>
      </c>
      <c r="B41" s="49" t="s">
        <v>180</v>
      </c>
      <c r="C41" s="48"/>
      <c r="D41" s="108"/>
      <c r="E41" s="81"/>
    </row>
    <row r="42" spans="1:5" ht="12" customHeight="1">
      <c r="A42" s="47">
        <v>418.419</v>
      </c>
      <c r="B42" s="49" t="s">
        <v>181</v>
      </c>
      <c r="C42" s="48"/>
      <c r="D42" s="108"/>
      <c r="E42" s="81"/>
    </row>
    <row r="43" spans="1:5" ht="12" customHeight="1">
      <c r="A43" s="47"/>
      <c r="B43" s="57" t="s">
        <v>182</v>
      </c>
      <c r="C43" s="59"/>
      <c r="D43" s="92">
        <f>+D44+D45+D46+D47+D48+D49+D50+D51+D52</f>
        <v>70238.04999999999</v>
      </c>
      <c r="E43" s="80"/>
    </row>
    <row r="44" spans="1:5" ht="12" customHeight="1">
      <c r="A44" s="47">
        <v>420</v>
      </c>
      <c r="B44" s="49" t="s">
        <v>183</v>
      </c>
      <c r="C44" s="48"/>
      <c r="D44" s="108"/>
      <c r="E44" s="81"/>
    </row>
    <row r="45" spans="1:5" ht="12" customHeight="1">
      <c r="A45" s="47">
        <v>421</v>
      </c>
      <c r="B45" s="49" t="s">
        <v>184</v>
      </c>
      <c r="C45" s="48"/>
      <c r="D45" s="108"/>
      <c r="E45" s="81"/>
    </row>
    <row r="46" spans="1:5" ht="12" customHeight="1">
      <c r="A46" s="72">
        <v>422</v>
      </c>
      <c r="B46" s="73" t="s">
        <v>185</v>
      </c>
      <c r="C46" s="74"/>
      <c r="D46" s="109"/>
      <c r="E46" s="82"/>
    </row>
    <row r="47" spans="1:5" ht="12" customHeight="1">
      <c r="A47" s="72">
        <v>423</v>
      </c>
      <c r="B47" s="73" t="s">
        <v>186</v>
      </c>
      <c r="C47" s="74"/>
      <c r="D47" s="132">
        <v>9406.02</v>
      </c>
      <c r="E47" s="82"/>
    </row>
    <row r="48" spans="1:5" ht="12" customHeight="1">
      <c r="A48" s="72">
        <v>424</v>
      </c>
      <c r="B48" s="73" t="s">
        <v>187</v>
      </c>
      <c r="C48" s="74"/>
      <c r="D48" s="109">
        <v>14565.83</v>
      </c>
      <c r="E48" s="82"/>
    </row>
    <row r="49" spans="1:9" ht="12" customHeight="1">
      <c r="A49" s="72">
        <v>429</v>
      </c>
      <c r="B49" s="73" t="s">
        <v>188</v>
      </c>
      <c r="C49" s="74"/>
      <c r="D49" s="109">
        <v>46266.2</v>
      </c>
      <c r="E49" s="82"/>
      <c r="I49" s="99"/>
    </row>
    <row r="50" spans="1:5" ht="12" customHeight="1">
      <c r="A50" s="72">
        <v>460</v>
      </c>
      <c r="B50" s="73" t="s">
        <v>189</v>
      </c>
      <c r="C50" s="74"/>
      <c r="D50" s="109"/>
      <c r="E50" s="82"/>
    </row>
    <row r="51" spans="1:5" ht="12" customHeight="1">
      <c r="A51" s="72">
        <v>463</v>
      </c>
      <c r="B51" s="73" t="s">
        <v>190</v>
      </c>
      <c r="C51" s="74"/>
      <c r="D51" s="109"/>
      <c r="E51" s="82"/>
    </row>
    <row r="52" spans="1:5" ht="12" customHeight="1">
      <c r="A52" s="72">
        <v>462.469</v>
      </c>
      <c r="B52" s="73" t="s">
        <v>191</v>
      </c>
      <c r="C52" s="74"/>
      <c r="D52" s="109"/>
      <c r="E52" s="82"/>
    </row>
    <row r="53" spans="1:5" ht="12" customHeight="1">
      <c r="A53" s="47"/>
      <c r="B53" s="57" t="s">
        <v>192</v>
      </c>
      <c r="C53" s="59"/>
      <c r="D53" s="92">
        <f>+D10-D25</f>
        <v>224926.6532187775</v>
      </c>
      <c r="E53" s="80"/>
    </row>
    <row r="54" spans="1:5" ht="12" customHeight="1">
      <c r="A54" s="47"/>
      <c r="B54" s="57" t="s">
        <v>193</v>
      </c>
      <c r="C54" s="59"/>
      <c r="D54" s="92">
        <f>+D55-D56+D57+D58+D62+D67+D74-D75</f>
        <v>318447.92978925264</v>
      </c>
      <c r="E54" s="80"/>
    </row>
    <row r="55" spans="1:5" ht="12" customHeight="1">
      <c r="A55" s="47"/>
      <c r="B55" s="57" t="s">
        <v>194</v>
      </c>
      <c r="C55" s="59"/>
      <c r="D55" s="92">
        <v>215123.04735354826</v>
      </c>
      <c r="E55" s="80"/>
    </row>
    <row r="56" spans="1:5" ht="12" customHeight="1">
      <c r="A56" s="47"/>
      <c r="B56" s="57" t="s">
        <v>195</v>
      </c>
      <c r="C56" s="59"/>
      <c r="D56" s="92">
        <v>0</v>
      </c>
      <c r="E56" s="80"/>
    </row>
    <row r="57" spans="1:5" ht="12" customHeight="1">
      <c r="A57" s="47"/>
      <c r="B57" s="57" t="s">
        <v>196</v>
      </c>
      <c r="C57" s="59"/>
      <c r="D57" s="92">
        <v>12872.352435704375</v>
      </c>
      <c r="E57" s="80"/>
    </row>
    <row r="58" spans="1:7" ht="12" customHeight="1">
      <c r="A58" s="46"/>
      <c r="B58" s="57" t="s">
        <v>197</v>
      </c>
      <c r="C58" s="59"/>
      <c r="D58" s="92">
        <f>+D59+D60+D61</f>
        <v>53781.16999999999</v>
      </c>
      <c r="E58" s="80"/>
      <c r="G58" s="99"/>
    </row>
    <row r="59" spans="1:5" ht="12" customHeight="1">
      <c r="A59" s="47"/>
      <c r="B59" s="49" t="s">
        <v>198</v>
      </c>
      <c r="C59" s="74"/>
      <c r="D59" s="109">
        <v>29888.01</v>
      </c>
      <c r="E59" s="82"/>
    </row>
    <row r="60" spans="1:7" ht="12" customHeight="1">
      <c r="A60" s="47"/>
      <c r="B60" s="49" t="s">
        <v>199</v>
      </c>
      <c r="C60" s="74"/>
      <c r="D60" s="109">
        <v>22377.17</v>
      </c>
      <c r="E60" s="82"/>
      <c r="G60" s="99"/>
    </row>
    <row r="61" spans="1:7" ht="12" customHeight="1">
      <c r="A61" s="47"/>
      <c r="B61" s="49" t="s">
        <v>200</v>
      </c>
      <c r="C61" s="74"/>
      <c r="D61" s="109">
        <v>1515.99</v>
      </c>
      <c r="E61" s="82"/>
      <c r="G61" s="99"/>
    </row>
    <row r="62" spans="1:7" ht="12" customHeight="1">
      <c r="A62" s="46"/>
      <c r="B62" s="57" t="s">
        <v>201</v>
      </c>
      <c r="C62" s="59"/>
      <c r="D62" s="92">
        <f>+D63+D64+D65+D66</f>
        <v>5026.43</v>
      </c>
      <c r="E62" s="80"/>
      <c r="G62" s="99"/>
    </row>
    <row r="63" spans="1:7" ht="12" customHeight="1">
      <c r="A63" s="47"/>
      <c r="B63" s="49" t="s">
        <v>202</v>
      </c>
      <c r="C63" s="74"/>
      <c r="D63" s="109">
        <v>574.74</v>
      </c>
      <c r="E63" s="82"/>
      <c r="G63" s="99"/>
    </row>
    <row r="64" spans="1:7" ht="12" customHeight="1">
      <c r="A64" s="47"/>
      <c r="B64" s="49" t="s">
        <v>203</v>
      </c>
      <c r="C64" s="74"/>
      <c r="D64" s="109">
        <v>2322.34</v>
      </c>
      <c r="E64" s="82"/>
      <c r="G64" s="99"/>
    </row>
    <row r="65" spans="1:7" ht="12" customHeight="1">
      <c r="A65" s="47"/>
      <c r="B65" s="49" t="s">
        <v>204</v>
      </c>
      <c r="C65" s="74"/>
      <c r="D65" s="109">
        <v>1264.5</v>
      </c>
      <c r="E65" s="82"/>
      <c r="G65" s="99"/>
    </row>
    <row r="66" spans="1:5" ht="12" customHeight="1">
      <c r="A66" s="47"/>
      <c r="B66" s="49" t="s">
        <v>205</v>
      </c>
      <c r="C66" s="74"/>
      <c r="D66" s="109">
        <v>864.85</v>
      </c>
      <c r="E66" s="82"/>
    </row>
    <row r="67" spans="1:5" ht="12" customHeight="1">
      <c r="A67" s="46"/>
      <c r="B67" s="57" t="s">
        <v>206</v>
      </c>
      <c r="C67" s="59"/>
      <c r="D67" s="92">
        <f>+D68+D69+D70+D71+D72+D73</f>
        <v>33983.78999999999</v>
      </c>
      <c r="E67" s="80"/>
    </row>
    <row r="68" spans="1:5" ht="12" customHeight="1">
      <c r="A68" s="47"/>
      <c r="B68" s="49" t="s">
        <v>207</v>
      </c>
      <c r="C68" s="74"/>
      <c r="D68" s="109">
        <v>15357.92</v>
      </c>
      <c r="E68" s="82"/>
    </row>
    <row r="69" spans="1:5" ht="12" customHeight="1">
      <c r="A69" s="47"/>
      <c r="B69" s="49" t="s">
        <v>208</v>
      </c>
      <c r="C69" s="74"/>
      <c r="D69" s="109">
        <v>3966.68</v>
      </c>
      <c r="E69" s="82"/>
    </row>
    <row r="70" spans="1:5" ht="12" customHeight="1">
      <c r="A70" s="47"/>
      <c r="B70" s="49" t="s">
        <v>209</v>
      </c>
      <c r="C70" s="74"/>
      <c r="D70" s="109">
        <v>5236.73</v>
      </c>
      <c r="E70" s="82"/>
    </row>
    <row r="71" spans="1:9" ht="12" customHeight="1">
      <c r="A71" s="47"/>
      <c r="B71" s="49" t="s">
        <v>210</v>
      </c>
      <c r="C71" s="74"/>
      <c r="D71" s="109">
        <v>533.6</v>
      </c>
      <c r="E71" s="82"/>
      <c r="G71" s="99"/>
      <c r="I71" s="99"/>
    </row>
    <row r="72" spans="1:6" ht="12" customHeight="1">
      <c r="A72" s="47"/>
      <c r="B72" s="49" t="s">
        <v>211</v>
      </c>
      <c r="C72" s="74"/>
      <c r="D72" s="109">
        <v>0</v>
      </c>
      <c r="E72" s="82"/>
      <c r="F72" s="99"/>
    </row>
    <row r="73" spans="1:5" ht="12" customHeight="1">
      <c r="A73" s="47"/>
      <c r="B73" s="49" t="s">
        <v>212</v>
      </c>
      <c r="C73" s="74"/>
      <c r="D73" s="109">
        <v>8888.86</v>
      </c>
      <c r="E73" s="82"/>
    </row>
    <row r="74" spans="1:6" ht="12" customHeight="1">
      <c r="A74" s="47"/>
      <c r="B74" s="57" t="s">
        <v>213</v>
      </c>
      <c r="C74" s="59"/>
      <c r="D74" s="92">
        <v>1793.28</v>
      </c>
      <c r="E74" s="80"/>
      <c r="F74" s="99"/>
    </row>
    <row r="75" spans="1:5" ht="12" customHeight="1">
      <c r="A75" s="47">
        <v>706</v>
      </c>
      <c r="B75" s="57" t="s">
        <v>214</v>
      </c>
      <c r="C75" s="59"/>
      <c r="D75" s="92">
        <v>4132.14</v>
      </c>
      <c r="E75" s="80"/>
    </row>
    <row r="76" spans="1:5" ht="12" customHeight="1">
      <c r="A76" s="47"/>
      <c r="B76" s="57" t="s">
        <v>215</v>
      </c>
      <c r="C76" s="59"/>
      <c r="D76" s="92">
        <f>+D53-D54</f>
        <v>-93521.27657047514</v>
      </c>
      <c r="E76" s="80"/>
    </row>
    <row r="77" spans="1:5" ht="12" customHeight="1">
      <c r="A77" s="47"/>
      <c r="B77" s="57" t="s">
        <v>216</v>
      </c>
      <c r="C77" s="59"/>
      <c r="D77" s="92">
        <f>+D92+D109</f>
        <v>151369.6</v>
      </c>
      <c r="E77" s="80"/>
    </row>
    <row r="78" spans="1:5" ht="12" customHeight="1">
      <c r="A78" s="47"/>
      <c r="B78" s="57" t="s">
        <v>217</v>
      </c>
      <c r="C78" s="59"/>
      <c r="D78" s="92">
        <f>+D79+D80+D81+D82+D83+D84</f>
        <v>151408.89</v>
      </c>
      <c r="E78" s="80"/>
    </row>
    <row r="79" spans="1:5" ht="12" customHeight="1">
      <c r="A79" s="47">
        <v>770</v>
      </c>
      <c r="B79" s="49" t="s">
        <v>218</v>
      </c>
      <c r="C79" s="74"/>
      <c r="D79" s="109">
        <v>151408.89</v>
      </c>
      <c r="E79" s="82"/>
    </row>
    <row r="80" spans="1:5" ht="12" customHeight="1">
      <c r="A80" s="47">
        <v>771</v>
      </c>
      <c r="B80" s="49" t="s">
        <v>219</v>
      </c>
      <c r="C80" s="74"/>
      <c r="D80" s="109"/>
      <c r="E80" s="82"/>
    </row>
    <row r="81" spans="1:5" ht="12" customHeight="1">
      <c r="A81" s="47">
        <v>772</v>
      </c>
      <c r="B81" s="49" t="s">
        <v>220</v>
      </c>
      <c r="C81" s="74"/>
      <c r="D81" s="109"/>
      <c r="E81" s="82"/>
    </row>
    <row r="82" spans="1:5" ht="12" customHeight="1">
      <c r="A82" s="47">
        <v>774</v>
      </c>
      <c r="B82" s="49" t="s">
        <v>221</v>
      </c>
      <c r="C82" s="74"/>
      <c r="D82" s="109"/>
      <c r="E82" s="82"/>
    </row>
    <row r="83" spans="1:5" ht="12" customHeight="1">
      <c r="A83" s="47">
        <v>775</v>
      </c>
      <c r="B83" s="49" t="s">
        <v>222</v>
      </c>
      <c r="C83" s="74"/>
      <c r="D83" s="109"/>
      <c r="E83" s="82"/>
    </row>
    <row r="84" spans="1:5" ht="12" customHeight="1">
      <c r="A84" s="50" t="s">
        <v>223</v>
      </c>
      <c r="B84" s="49" t="s">
        <v>224</v>
      </c>
      <c r="C84" s="48"/>
      <c r="D84" s="108"/>
      <c r="E84" s="81"/>
    </row>
    <row r="85" spans="1:5" ht="12" customHeight="1">
      <c r="A85" s="47"/>
      <c r="B85" s="57" t="s">
        <v>225</v>
      </c>
      <c r="C85" s="59"/>
      <c r="D85" s="92">
        <f>+D90</f>
        <v>0</v>
      </c>
      <c r="E85" s="80"/>
    </row>
    <row r="86" spans="1:5" ht="12" customHeight="1">
      <c r="A86" s="47">
        <v>730</v>
      </c>
      <c r="B86" s="49" t="s">
        <v>226</v>
      </c>
      <c r="C86" s="48"/>
      <c r="D86" s="108"/>
      <c r="E86" s="81"/>
    </row>
    <row r="87" spans="1:5" ht="12" customHeight="1">
      <c r="A87" s="47">
        <v>732</v>
      </c>
      <c r="B87" s="49" t="s">
        <v>227</v>
      </c>
      <c r="C87" s="48"/>
      <c r="D87" s="108"/>
      <c r="E87" s="81"/>
    </row>
    <row r="88" spans="1:5" ht="12" customHeight="1">
      <c r="A88" s="47">
        <v>734</v>
      </c>
      <c r="B88" s="49" t="s">
        <v>228</v>
      </c>
      <c r="C88" s="48"/>
      <c r="D88" s="108"/>
      <c r="E88" s="81"/>
    </row>
    <row r="89" spans="1:5" ht="12" customHeight="1">
      <c r="A89" s="47">
        <v>735</v>
      </c>
      <c r="B89" s="49" t="s">
        <v>229</v>
      </c>
      <c r="C89" s="48"/>
      <c r="D89" s="108"/>
      <c r="E89" s="81"/>
    </row>
    <row r="90" spans="1:8" ht="12" customHeight="1">
      <c r="A90" s="50" t="s">
        <v>230</v>
      </c>
      <c r="B90" s="49" t="s">
        <v>231</v>
      </c>
      <c r="C90" s="48"/>
      <c r="D90" s="108"/>
      <c r="E90" s="81"/>
      <c r="G90" s="100"/>
      <c r="H90" s="99"/>
    </row>
    <row r="91" spans="1:5" ht="12" customHeight="1">
      <c r="A91" s="50" t="s">
        <v>232</v>
      </c>
      <c r="B91" s="49" t="s">
        <v>233</v>
      </c>
      <c r="C91" s="48"/>
      <c r="D91" s="108"/>
      <c r="E91" s="81"/>
    </row>
    <row r="92" spans="1:5" ht="12" customHeight="1">
      <c r="A92" s="47"/>
      <c r="B92" s="57" t="s">
        <v>234</v>
      </c>
      <c r="C92" s="59"/>
      <c r="D92" s="92">
        <f>+D78-D85</f>
        <v>151408.89</v>
      </c>
      <c r="E92" s="80"/>
    </row>
    <row r="93" spans="1:5" ht="12" customHeight="1">
      <c r="A93" s="47"/>
      <c r="B93" s="57" t="s">
        <v>235</v>
      </c>
      <c r="C93" s="58"/>
      <c r="D93" s="110">
        <f>+SUM(D94:D100)</f>
        <v>409.1</v>
      </c>
      <c r="E93" s="83"/>
    </row>
    <row r="94" spans="1:5" ht="12" customHeight="1">
      <c r="A94" s="47">
        <v>770</v>
      </c>
      <c r="B94" s="60" t="s">
        <v>236</v>
      </c>
      <c r="C94" s="48"/>
      <c r="D94" s="109"/>
      <c r="E94" s="82"/>
    </row>
    <row r="95" spans="1:5" ht="12" customHeight="1">
      <c r="A95" s="47">
        <v>772</v>
      </c>
      <c r="B95" s="49" t="s">
        <v>237</v>
      </c>
      <c r="C95" s="48"/>
      <c r="D95" s="109"/>
      <c r="E95" s="82"/>
    </row>
    <row r="96" spans="1:5" ht="12" customHeight="1">
      <c r="A96" s="51">
        <v>771774</v>
      </c>
      <c r="B96" s="49" t="s">
        <v>238</v>
      </c>
      <c r="C96" s="48"/>
      <c r="D96" s="109"/>
      <c r="E96" s="82"/>
    </row>
    <row r="97" spans="1:5" ht="12" customHeight="1">
      <c r="A97" s="47">
        <v>773</v>
      </c>
      <c r="B97" s="49" t="s">
        <v>239</v>
      </c>
      <c r="C97" s="48"/>
      <c r="D97" s="109"/>
      <c r="E97" s="82"/>
    </row>
    <row r="98" spans="1:5" ht="12" customHeight="1">
      <c r="A98" s="50" t="s">
        <v>240</v>
      </c>
      <c r="B98" s="49" t="s">
        <v>241</v>
      </c>
      <c r="C98" s="48"/>
      <c r="D98" s="109"/>
      <c r="E98" s="82"/>
    </row>
    <row r="99" spans="1:5" ht="12" customHeight="1">
      <c r="A99" s="47" t="s">
        <v>242</v>
      </c>
      <c r="B99" s="49" t="s">
        <v>243</v>
      </c>
      <c r="C99" s="48"/>
      <c r="D99" s="108"/>
      <c r="E99" s="81"/>
    </row>
    <row r="100" spans="1:5" ht="12" customHeight="1">
      <c r="A100" s="50" t="s">
        <v>244</v>
      </c>
      <c r="B100" s="49" t="s">
        <v>245</v>
      </c>
      <c r="C100" s="48"/>
      <c r="D100" s="109">
        <v>409.1</v>
      </c>
      <c r="E100" s="82"/>
    </row>
    <row r="101" spans="1:5" ht="12" customHeight="1">
      <c r="A101" s="47"/>
      <c r="B101" s="57" t="s">
        <v>246</v>
      </c>
      <c r="C101" s="59"/>
      <c r="D101" s="92">
        <f>+SUM(D102:D108)</f>
        <v>448.39</v>
      </c>
      <c r="E101" s="80"/>
    </row>
    <row r="102" spans="1:5" ht="12" customHeight="1">
      <c r="A102" s="47">
        <v>730</v>
      </c>
      <c r="B102" s="49" t="s">
        <v>247</v>
      </c>
      <c r="C102" s="48"/>
      <c r="D102" s="108"/>
      <c r="E102" s="81"/>
    </row>
    <row r="103" spans="1:5" ht="12" customHeight="1">
      <c r="A103" s="47">
        <v>732</v>
      </c>
      <c r="B103" s="49" t="s">
        <v>248</v>
      </c>
      <c r="C103" s="48"/>
      <c r="D103" s="108"/>
      <c r="E103" s="81"/>
    </row>
    <row r="104" spans="1:5" ht="12" customHeight="1">
      <c r="A104" s="47">
        <v>734</v>
      </c>
      <c r="B104" s="49" t="s">
        <v>249</v>
      </c>
      <c r="C104" s="48"/>
      <c r="D104" s="109"/>
      <c r="E104" s="82"/>
    </row>
    <row r="105" spans="1:5" ht="12" customHeight="1">
      <c r="A105" s="50" t="s">
        <v>250</v>
      </c>
      <c r="B105" s="49" t="s">
        <v>251</v>
      </c>
      <c r="C105" s="48"/>
      <c r="D105" s="109">
        <v>260.87</v>
      </c>
      <c r="E105" s="82"/>
    </row>
    <row r="106" spans="1:5" ht="12" customHeight="1">
      <c r="A106" s="50" t="s">
        <v>252</v>
      </c>
      <c r="B106" s="49" t="s">
        <v>253</v>
      </c>
      <c r="C106" s="48"/>
      <c r="D106" s="108"/>
      <c r="E106" s="81"/>
    </row>
    <row r="107" spans="1:5" ht="12" customHeight="1">
      <c r="A107" s="51">
        <v>745746747</v>
      </c>
      <c r="B107" s="49" t="s">
        <v>254</v>
      </c>
      <c r="C107" s="48"/>
      <c r="D107" s="108"/>
      <c r="E107" s="81"/>
    </row>
    <row r="108" spans="1:5" ht="12" customHeight="1">
      <c r="A108" s="51">
        <v>748749</v>
      </c>
      <c r="B108" s="49" t="s">
        <v>353</v>
      </c>
      <c r="C108" s="48"/>
      <c r="D108" s="109">
        <v>187.52</v>
      </c>
      <c r="E108" s="82"/>
    </row>
    <row r="109" spans="1:5" ht="12" customHeight="1">
      <c r="A109" s="47"/>
      <c r="B109" s="57" t="s">
        <v>255</v>
      </c>
      <c r="C109" s="59"/>
      <c r="D109" s="92">
        <f>+D93-D101</f>
        <v>-39.289999999999964</v>
      </c>
      <c r="E109" s="80"/>
    </row>
    <row r="110" spans="1:6" ht="12" customHeight="1">
      <c r="A110" s="47"/>
      <c r="B110" s="57" t="s">
        <v>256</v>
      </c>
      <c r="C110" s="59"/>
      <c r="D110" s="92">
        <f>+D76+D77</f>
        <v>57848.32342952487</v>
      </c>
      <c r="E110" s="80"/>
      <c r="F110" s="99"/>
    </row>
    <row r="111" spans="1:5" ht="12" customHeight="1">
      <c r="A111" s="47"/>
      <c r="B111" s="57" t="s">
        <v>257</v>
      </c>
      <c r="C111" s="59"/>
      <c r="D111" s="92">
        <f>+D112+D113</f>
        <v>0</v>
      </c>
      <c r="E111" s="80"/>
    </row>
    <row r="112" spans="1:5" ht="12" customHeight="1">
      <c r="A112" s="47">
        <v>820</v>
      </c>
      <c r="B112" s="49" t="s">
        <v>258</v>
      </c>
      <c r="C112" s="48"/>
      <c r="D112" s="108"/>
      <c r="E112" s="81"/>
    </row>
    <row r="113" spans="1:5" ht="12" customHeight="1">
      <c r="A113" s="47">
        <v>823</v>
      </c>
      <c r="B113" s="49" t="s">
        <v>259</v>
      </c>
      <c r="C113" s="48"/>
      <c r="D113" s="108"/>
      <c r="E113" s="81"/>
    </row>
    <row r="114" spans="1:9" ht="12" customHeight="1">
      <c r="A114" s="47"/>
      <c r="B114" s="57" t="s">
        <v>260</v>
      </c>
      <c r="C114" s="59"/>
      <c r="D114" s="92">
        <f>+D110</f>
        <v>57848.32342952487</v>
      </c>
      <c r="E114" s="80"/>
      <c r="G114" s="99"/>
      <c r="I114" s="99"/>
    </row>
    <row r="115" spans="1:7" ht="12" customHeight="1">
      <c r="A115" s="47"/>
      <c r="B115" s="57" t="s">
        <v>261</v>
      </c>
      <c r="C115" s="59"/>
      <c r="D115" s="92">
        <f>+D116</f>
        <v>0</v>
      </c>
      <c r="E115" s="80"/>
      <c r="G115" s="99"/>
    </row>
    <row r="116" spans="1:5" ht="12" customHeight="1">
      <c r="A116" s="50" t="s">
        <v>262</v>
      </c>
      <c r="B116" s="49" t="s">
        <v>263</v>
      </c>
      <c r="C116" s="48"/>
      <c r="D116" s="108"/>
      <c r="E116" s="81"/>
    </row>
    <row r="117" spans="1:5" ht="12" customHeight="1">
      <c r="A117" s="47"/>
      <c r="B117" s="57" t="s">
        <v>264</v>
      </c>
      <c r="C117" s="59"/>
      <c r="D117" s="92"/>
      <c r="E117" s="80"/>
    </row>
    <row r="118" spans="1:7" ht="12.75">
      <c r="A118" s="115"/>
      <c r="B118" s="116"/>
      <c r="C118" s="117"/>
      <c r="D118" s="98"/>
      <c r="E118" s="118"/>
      <c r="G118" s="99"/>
    </row>
    <row r="119" spans="1:5" s="120" customFormat="1" ht="12.75">
      <c r="A119" s="52" t="s">
        <v>265</v>
      </c>
      <c r="B119" s="53"/>
      <c r="C119" s="140"/>
      <c r="D119" s="141"/>
      <c r="E119" s="119">
        <f>+C119*2</f>
        <v>0</v>
      </c>
    </row>
    <row r="120" spans="1:2" ht="12.75">
      <c r="A120" s="139" t="s">
        <v>352</v>
      </c>
      <c r="B120" s="139"/>
    </row>
    <row r="121" spans="1:5" ht="12.75">
      <c r="A121" s="122"/>
      <c r="B121" s="120"/>
      <c r="C121" s="123"/>
      <c r="E121" s="121">
        <f>+C119/2</f>
        <v>0</v>
      </c>
    </row>
    <row r="122" spans="1:2" ht="12.75">
      <c r="A122" s="139" t="s">
        <v>142</v>
      </c>
      <c r="B122" s="139"/>
    </row>
    <row r="123" spans="1:3" ht="12.75">
      <c r="A123" s="139" t="str">
        <f>+'BS'!A115</f>
        <v>Datum, 17.07.2015.</v>
      </c>
      <c r="B123" s="139"/>
      <c r="C123" s="124"/>
    </row>
  </sheetData>
  <sheetProtection/>
  <mergeCells count="10">
    <mergeCell ref="A120:B120"/>
    <mergeCell ref="A122:B122"/>
    <mergeCell ref="A123:B123"/>
    <mergeCell ref="C119:D119"/>
    <mergeCell ref="A5:E5"/>
    <mergeCell ref="A6:E6"/>
    <mergeCell ref="A7:A8"/>
    <mergeCell ref="B7:B8"/>
    <mergeCell ref="C7:C8"/>
    <mergeCell ref="D7:E7"/>
  </mergeCells>
  <printOptions/>
  <pageMargins left="0.1968503937007874" right="0.15748031496062992" top="0.15748031496062992" bottom="0.15748031496062992" header="0.31496062992125984" footer="0.31496062992125984"/>
  <pageSetup horizontalDpi="600" verticalDpi="600" orientation="landscape" paperSize="9" scale="96" r:id="rId1"/>
  <ignoredErrors>
    <ignoredError sqref="D43 D44:D46 D36:D38 D40:D42 D21:D23 D11 D10 D25:D26 D20 D106:D107 D58 D62 D67 D78 D80:D89 D91 D115 D111 D112:D114 D116:D117 D95:D99 D102:D104 D53:D54 D101 D92:D93 D90 D109:D110 E118:E119 D76:D77 D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6"/>
  <sheetViews>
    <sheetView tabSelected="1" zoomScalePageLayoutView="0" workbookViewId="0" topLeftCell="A1">
      <selection activeCell="E61" sqref="E61"/>
    </sheetView>
  </sheetViews>
  <sheetFormatPr defaultColWidth="9.140625" defaultRowHeight="15"/>
  <cols>
    <col min="1" max="1" width="7.421875" style="3" customWidth="1"/>
    <col min="2" max="2" width="53.00390625" style="3" bestFit="1" customWidth="1"/>
    <col min="3" max="3" width="16.28125" style="3" customWidth="1"/>
    <col min="4" max="4" width="16.8515625" style="18" customWidth="1"/>
    <col min="5" max="5" width="16.8515625" style="3" customWidth="1"/>
    <col min="6" max="6" width="9.140625" style="3" customWidth="1"/>
    <col min="7" max="7" width="10.421875" style="3" bestFit="1" customWidth="1"/>
    <col min="8" max="16384" width="9.140625" style="3" customWidth="1"/>
  </cols>
  <sheetData>
    <row r="1" spans="1:5" s="55" customFormat="1" ht="12.75">
      <c r="A1" s="54" t="s">
        <v>143</v>
      </c>
      <c r="B1" s="54"/>
      <c r="C1" s="54"/>
      <c r="D1" s="61"/>
      <c r="E1" s="54"/>
    </row>
    <row r="2" spans="1:5" s="55" customFormat="1" ht="12.75">
      <c r="A2" s="54" t="s">
        <v>0</v>
      </c>
      <c r="B2" s="54"/>
      <c r="C2" s="54"/>
      <c r="D2" s="61"/>
      <c r="E2" s="54"/>
    </row>
    <row r="3" spans="1:5" s="55" customFormat="1" ht="12.75">
      <c r="A3" s="54" t="s">
        <v>1</v>
      </c>
      <c r="B3" s="54"/>
      <c r="C3" s="54"/>
      <c r="D3" s="61"/>
      <c r="E3" s="54"/>
    </row>
    <row r="4" spans="1:5" s="55" customFormat="1" ht="12.75">
      <c r="A4" s="54" t="s">
        <v>266</v>
      </c>
      <c r="B4" s="54"/>
      <c r="C4" s="54"/>
      <c r="D4" s="61"/>
      <c r="E4" s="54"/>
    </row>
    <row r="5" spans="1:5" s="55" customFormat="1" ht="12.75">
      <c r="A5" s="146" t="s">
        <v>267</v>
      </c>
      <c r="B5" s="146"/>
      <c r="C5" s="146"/>
      <c r="D5" s="146"/>
      <c r="E5" s="146"/>
    </row>
    <row r="6" spans="1:5" s="55" customFormat="1" ht="12.75">
      <c r="A6" s="147" t="str">
        <f>+'BS'!A6</f>
        <v>od 01.01.2015. do 30.06.2015.</v>
      </c>
      <c r="B6" s="147"/>
      <c r="C6" s="147"/>
      <c r="D6" s="147"/>
      <c r="E6" s="147"/>
    </row>
    <row r="7" spans="1:5" ht="12.75">
      <c r="A7" s="148"/>
      <c r="B7" s="148" t="s">
        <v>6</v>
      </c>
      <c r="C7" s="148" t="s">
        <v>145</v>
      </c>
      <c r="D7" s="148" t="s">
        <v>146</v>
      </c>
      <c r="E7" s="148"/>
    </row>
    <row r="8" spans="1:5" ht="12.75">
      <c r="A8" s="148"/>
      <c r="B8" s="148"/>
      <c r="C8" s="148"/>
      <c r="D8" s="22" t="s">
        <v>9</v>
      </c>
      <c r="E8" s="23" t="s">
        <v>10</v>
      </c>
    </row>
    <row r="9" spans="1:5" ht="12" customHeight="1">
      <c r="A9" s="23"/>
      <c r="B9" s="23">
        <v>1</v>
      </c>
      <c r="C9" s="23">
        <v>2</v>
      </c>
      <c r="D9" s="125">
        <v>3</v>
      </c>
      <c r="E9" s="24">
        <v>4</v>
      </c>
    </row>
    <row r="10" spans="1:5" ht="12" customHeight="1">
      <c r="A10" s="23" t="s">
        <v>268</v>
      </c>
      <c r="B10" s="57" t="s">
        <v>269</v>
      </c>
      <c r="C10" s="64"/>
      <c r="D10" s="126"/>
      <c r="E10" s="87"/>
    </row>
    <row r="11" spans="1:5" ht="12" customHeight="1">
      <c r="A11" s="26">
        <v>1</v>
      </c>
      <c r="B11" s="65" t="s">
        <v>270</v>
      </c>
      <c r="C11" s="59"/>
      <c r="D11" s="92">
        <f>+D12+D14</f>
        <v>961695.0099999998</v>
      </c>
      <c r="E11" s="80"/>
    </row>
    <row r="12" spans="1:5" ht="12" customHeight="1">
      <c r="A12" s="28"/>
      <c r="B12" s="29" t="s">
        <v>271</v>
      </c>
      <c r="C12" s="27"/>
      <c r="D12" s="127">
        <v>961695.0099999998</v>
      </c>
      <c r="E12" s="88"/>
    </row>
    <row r="13" spans="1:5" ht="12" customHeight="1">
      <c r="A13" s="28"/>
      <c r="B13" s="30" t="s">
        <v>272</v>
      </c>
      <c r="C13" s="27"/>
      <c r="D13" s="127">
        <v>3751.67</v>
      </c>
      <c r="E13" s="88"/>
    </row>
    <row r="14" spans="1:5" ht="12" customHeight="1">
      <c r="A14" s="28"/>
      <c r="B14" s="30" t="s">
        <v>273</v>
      </c>
      <c r="C14" s="27"/>
      <c r="D14" s="127"/>
      <c r="E14" s="88"/>
    </row>
    <row r="15" spans="1:5" ht="12" customHeight="1">
      <c r="A15" s="28"/>
      <c r="B15" s="30" t="s">
        <v>274</v>
      </c>
      <c r="C15" s="27"/>
      <c r="D15" s="127"/>
      <c r="E15" s="88"/>
    </row>
    <row r="16" spans="1:5" ht="12" customHeight="1">
      <c r="A16" s="26">
        <v>2</v>
      </c>
      <c r="B16" s="65" t="s">
        <v>275</v>
      </c>
      <c r="C16" s="59"/>
      <c r="D16" s="92">
        <f>+SUM(D17:D24)</f>
        <v>526737.67802775</v>
      </c>
      <c r="E16" s="92"/>
    </row>
    <row r="17" spans="1:5" ht="12" customHeight="1">
      <c r="A17" s="31"/>
      <c r="B17" s="29" t="s">
        <v>276</v>
      </c>
      <c r="C17" s="27"/>
      <c r="D17" s="127">
        <v>219530.71</v>
      </c>
      <c r="E17" s="88"/>
    </row>
    <row r="18" spans="1:5" ht="12" customHeight="1">
      <c r="A18" s="31"/>
      <c r="B18" s="29" t="s">
        <v>277</v>
      </c>
      <c r="C18" s="27"/>
      <c r="D18" s="127">
        <v>5794.79</v>
      </c>
      <c r="E18" s="88"/>
    </row>
    <row r="19" spans="1:5" ht="12" customHeight="1">
      <c r="A19" s="31"/>
      <c r="B19" s="29" t="s">
        <v>278</v>
      </c>
      <c r="C19" s="27"/>
      <c r="D19" s="128">
        <v>189718.43000000002</v>
      </c>
      <c r="E19" s="89"/>
    </row>
    <row r="20" spans="1:5" ht="12" customHeight="1">
      <c r="A20" s="31"/>
      <c r="B20" s="29" t="s">
        <v>279</v>
      </c>
      <c r="C20" s="27"/>
      <c r="D20" s="128"/>
      <c r="E20" s="89"/>
    </row>
    <row r="21" spans="1:5" ht="12" customHeight="1">
      <c r="A21" s="31"/>
      <c r="B21" s="29" t="s">
        <v>280</v>
      </c>
      <c r="C21" s="27"/>
      <c r="D21" s="128">
        <v>15290.310000000001</v>
      </c>
      <c r="E21" s="89"/>
    </row>
    <row r="22" spans="1:5" ht="12" customHeight="1">
      <c r="A22" s="31"/>
      <c r="B22" s="29" t="s">
        <v>281</v>
      </c>
      <c r="C22" s="27"/>
      <c r="D22" s="128">
        <v>21760.920000000002</v>
      </c>
      <c r="E22" s="89"/>
    </row>
    <row r="23" spans="1:5" ht="12" customHeight="1">
      <c r="A23" s="31"/>
      <c r="B23" s="29" t="s">
        <v>282</v>
      </c>
      <c r="C23" s="27"/>
      <c r="D23" s="128">
        <v>74642.51802774999</v>
      </c>
      <c r="E23" s="89"/>
    </row>
    <row r="24" spans="1:7" ht="12" customHeight="1">
      <c r="A24" s="31"/>
      <c r="B24" s="29" t="s">
        <v>283</v>
      </c>
      <c r="C24" s="27"/>
      <c r="D24" s="128"/>
      <c r="E24" s="89"/>
      <c r="G24" s="18"/>
    </row>
    <row r="25" spans="1:5" ht="12" customHeight="1">
      <c r="A25" s="26">
        <v>3</v>
      </c>
      <c r="B25" s="65" t="s">
        <v>284</v>
      </c>
      <c r="C25" s="59"/>
      <c r="D25" s="92">
        <f>+D11-D16</f>
        <v>434957.3319722498</v>
      </c>
      <c r="E25" s="80"/>
    </row>
    <row r="26" spans="1:5" ht="12" customHeight="1">
      <c r="A26" s="23" t="s">
        <v>285</v>
      </c>
      <c r="B26" s="57" t="s">
        <v>286</v>
      </c>
      <c r="C26" s="59"/>
      <c r="D26" s="92"/>
      <c r="E26" s="80"/>
    </row>
    <row r="27" spans="1:10" ht="12" customHeight="1">
      <c r="A27" s="26">
        <v>1</v>
      </c>
      <c r="B27" s="65" t="s">
        <v>287</v>
      </c>
      <c r="C27" s="59"/>
      <c r="D27" s="92">
        <f>SUM(D28:D32)</f>
        <v>276744</v>
      </c>
      <c r="E27" s="80"/>
      <c r="I27" s="93"/>
      <c r="J27" s="93"/>
    </row>
    <row r="28" spans="1:10" ht="12" customHeight="1">
      <c r="A28" s="28"/>
      <c r="B28" s="30" t="s">
        <v>288</v>
      </c>
      <c r="C28" s="27"/>
      <c r="D28" s="127"/>
      <c r="E28" s="88"/>
      <c r="I28" s="93"/>
      <c r="J28" s="93"/>
    </row>
    <row r="29" spans="1:10" ht="12" customHeight="1">
      <c r="A29" s="28"/>
      <c r="B29" s="30" t="s">
        <v>289</v>
      </c>
      <c r="C29" s="27"/>
      <c r="D29" s="127">
        <v>274246</v>
      </c>
      <c r="E29" s="88"/>
      <c r="I29" s="93"/>
      <c r="J29" s="93"/>
    </row>
    <row r="30" spans="1:10" ht="12" customHeight="1">
      <c r="A30" s="28"/>
      <c r="B30" s="30" t="s">
        <v>290</v>
      </c>
      <c r="C30" s="27"/>
      <c r="D30" s="127"/>
      <c r="E30" s="88"/>
      <c r="I30" s="93"/>
      <c r="J30" s="93"/>
    </row>
    <row r="31" spans="1:10" ht="12" customHeight="1">
      <c r="A31" s="28"/>
      <c r="B31" s="29" t="s">
        <v>291</v>
      </c>
      <c r="C31" s="27"/>
      <c r="D31" s="127"/>
      <c r="E31" s="88"/>
      <c r="I31" s="93"/>
      <c r="J31" s="93"/>
    </row>
    <row r="32" spans="1:10" ht="12" customHeight="1">
      <c r="A32" s="28"/>
      <c r="B32" s="29" t="s">
        <v>292</v>
      </c>
      <c r="C32" s="27"/>
      <c r="D32" s="127">
        <v>2498</v>
      </c>
      <c r="E32" s="88"/>
      <c r="I32" s="94"/>
      <c r="J32" s="93"/>
    </row>
    <row r="33" spans="1:10" ht="12" customHeight="1">
      <c r="A33" s="26">
        <v>2</v>
      </c>
      <c r="B33" s="65" t="s">
        <v>293</v>
      </c>
      <c r="C33" s="59"/>
      <c r="D33" s="92">
        <f>SUM(D34:D41)</f>
        <v>1022030.9299999999</v>
      </c>
      <c r="E33" s="80"/>
      <c r="I33" s="94"/>
      <c r="J33" s="93"/>
    </row>
    <row r="34" spans="1:10" ht="12" customHeight="1">
      <c r="A34" s="28"/>
      <c r="B34" s="29" t="s">
        <v>294</v>
      </c>
      <c r="C34" s="27"/>
      <c r="D34" s="127">
        <v>396381.25</v>
      </c>
      <c r="E34" s="88"/>
      <c r="I34" s="93"/>
      <c r="J34" s="93"/>
    </row>
    <row r="35" spans="1:10" ht="12" customHeight="1">
      <c r="A35" s="28"/>
      <c r="B35" s="29" t="s">
        <v>295</v>
      </c>
      <c r="C35" s="27"/>
      <c r="D35" s="127"/>
      <c r="E35" s="88"/>
      <c r="I35" s="93"/>
      <c r="J35" s="93"/>
    </row>
    <row r="36" spans="1:10" ht="12" customHeight="1">
      <c r="A36" s="28"/>
      <c r="B36" s="29" t="s">
        <v>296</v>
      </c>
      <c r="C36" s="27"/>
      <c r="D36" s="127"/>
      <c r="E36" s="88"/>
      <c r="I36" s="95"/>
      <c r="J36" s="93"/>
    </row>
    <row r="37" spans="1:10" ht="12" customHeight="1">
      <c r="A37" s="28"/>
      <c r="B37" s="29" t="s">
        <v>297</v>
      </c>
      <c r="C37" s="27"/>
      <c r="D37" s="127"/>
      <c r="E37" s="88"/>
      <c r="I37" s="93"/>
      <c r="J37" s="93"/>
    </row>
    <row r="38" spans="1:10" ht="12" customHeight="1">
      <c r="A38" s="28"/>
      <c r="B38" s="29" t="s">
        <v>298</v>
      </c>
      <c r="C38" s="27"/>
      <c r="D38" s="127"/>
      <c r="E38" s="88"/>
      <c r="I38" s="93"/>
      <c r="J38" s="93"/>
    </row>
    <row r="39" spans="1:10" ht="12" customHeight="1">
      <c r="A39" s="28"/>
      <c r="B39" s="29" t="s">
        <v>299</v>
      </c>
      <c r="C39" s="27"/>
      <c r="D39" s="127">
        <v>625649.6799999999</v>
      </c>
      <c r="E39" s="88"/>
      <c r="I39" s="93"/>
      <c r="J39" s="93"/>
    </row>
    <row r="40" spans="1:10" ht="12" customHeight="1">
      <c r="A40" s="28"/>
      <c r="B40" s="29" t="s">
        <v>300</v>
      </c>
      <c r="C40" s="27"/>
      <c r="D40" s="127"/>
      <c r="E40" s="88"/>
      <c r="I40" s="93"/>
      <c r="J40" s="93"/>
    </row>
    <row r="41" spans="1:5" ht="12" customHeight="1">
      <c r="A41" s="28"/>
      <c r="B41" s="29" t="s">
        <v>301</v>
      </c>
      <c r="C41" s="27"/>
      <c r="D41" s="127"/>
      <c r="E41" s="88"/>
    </row>
    <row r="42" spans="1:5" ht="12" customHeight="1">
      <c r="A42" s="26">
        <v>3</v>
      </c>
      <c r="B42" s="65" t="s">
        <v>302</v>
      </c>
      <c r="C42" s="59"/>
      <c r="D42" s="92">
        <f>+D27-D33</f>
        <v>-745286.9299999999</v>
      </c>
      <c r="E42" s="80"/>
    </row>
    <row r="43" spans="1:5" ht="12" customHeight="1">
      <c r="A43" s="23" t="s">
        <v>303</v>
      </c>
      <c r="B43" s="57" t="s">
        <v>304</v>
      </c>
      <c r="C43" s="59"/>
      <c r="D43" s="92"/>
      <c r="E43" s="80"/>
    </row>
    <row r="44" spans="1:5" ht="12" customHeight="1">
      <c r="A44" s="26">
        <v>1</v>
      </c>
      <c r="B44" s="65" t="s">
        <v>305</v>
      </c>
      <c r="C44" s="59"/>
      <c r="D44" s="92">
        <f>SUM(D45:D48)</f>
        <v>300007.66</v>
      </c>
      <c r="E44" s="80"/>
    </row>
    <row r="45" spans="1:5" ht="12" customHeight="1">
      <c r="A45" s="28"/>
      <c r="B45" s="29" t="s">
        <v>306</v>
      </c>
      <c r="C45" s="27"/>
      <c r="D45" s="127">
        <v>300007.66</v>
      </c>
      <c r="E45" s="88"/>
    </row>
    <row r="46" spans="1:5" ht="12" customHeight="1">
      <c r="A46" s="28"/>
      <c r="B46" s="29" t="s">
        <v>307</v>
      </c>
      <c r="C46" s="27"/>
      <c r="D46" s="127"/>
      <c r="E46" s="88"/>
    </row>
    <row r="47" spans="1:5" ht="12" customHeight="1">
      <c r="A47" s="28"/>
      <c r="B47" s="29" t="s">
        <v>308</v>
      </c>
      <c r="C47" s="27"/>
      <c r="D47" s="127"/>
      <c r="E47" s="88"/>
    </row>
    <row r="48" spans="1:5" ht="12" customHeight="1">
      <c r="A48" s="28"/>
      <c r="B48" s="29" t="s">
        <v>309</v>
      </c>
      <c r="C48" s="27"/>
      <c r="D48" s="127"/>
      <c r="E48" s="88"/>
    </row>
    <row r="49" spans="1:5" ht="12" customHeight="1">
      <c r="A49" s="26">
        <v>2</v>
      </c>
      <c r="B49" s="66" t="s">
        <v>310</v>
      </c>
      <c r="C49" s="59"/>
      <c r="D49" s="92">
        <f>+D52</f>
        <v>0</v>
      </c>
      <c r="E49" s="80"/>
    </row>
    <row r="50" spans="1:5" ht="12" customHeight="1">
      <c r="A50" s="28"/>
      <c r="B50" s="60" t="s">
        <v>311</v>
      </c>
      <c r="C50" s="67"/>
      <c r="D50" s="129"/>
      <c r="E50" s="90"/>
    </row>
    <row r="51" spans="1:5" ht="12" customHeight="1">
      <c r="A51" s="28"/>
      <c r="B51" s="29" t="s">
        <v>312</v>
      </c>
      <c r="C51" s="27"/>
      <c r="D51" s="127"/>
      <c r="E51" s="88"/>
    </row>
    <row r="52" spans="1:5" ht="12" customHeight="1">
      <c r="A52" s="28"/>
      <c r="B52" s="29" t="s">
        <v>313</v>
      </c>
      <c r="C52" s="27"/>
      <c r="D52" s="127"/>
      <c r="E52" s="88"/>
    </row>
    <row r="53" spans="1:5" ht="12" customHeight="1">
      <c r="A53" s="28"/>
      <c r="B53" s="29" t="s">
        <v>314</v>
      </c>
      <c r="C53" s="27"/>
      <c r="D53" s="127"/>
      <c r="E53" s="88"/>
    </row>
    <row r="54" spans="1:5" ht="12" customHeight="1">
      <c r="A54" s="26">
        <v>3</v>
      </c>
      <c r="B54" s="62" t="s">
        <v>315</v>
      </c>
      <c r="C54" s="63"/>
      <c r="D54" s="92">
        <f>+D44-D49</f>
        <v>300007.66</v>
      </c>
      <c r="E54" s="80"/>
    </row>
    <row r="55" spans="1:5" ht="12" customHeight="1">
      <c r="A55" s="30"/>
      <c r="B55" s="30"/>
      <c r="C55" s="27"/>
      <c r="D55" s="127"/>
      <c r="E55" s="88"/>
    </row>
    <row r="56" spans="1:5" ht="12" customHeight="1">
      <c r="A56" s="24" t="s">
        <v>316</v>
      </c>
      <c r="B56" s="68" t="s">
        <v>317</v>
      </c>
      <c r="C56" s="63"/>
      <c r="D56" s="92">
        <f>+D54+D42+D25</f>
        <v>-10321.938027750177</v>
      </c>
      <c r="E56" s="80"/>
    </row>
    <row r="57" spans="1:6" ht="12" customHeight="1">
      <c r="A57" s="30"/>
      <c r="B57" s="30"/>
      <c r="C57" s="27"/>
      <c r="D57" s="127"/>
      <c r="E57" s="88"/>
      <c r="F57" s="69"/>
    </row>
    <row r="58" spans="1:7" ht="12" customHeight="1">
      <c r="A58" s="30"/>
      <c r="B58" s="68" t="s">
        <v>318</v>
      </c>
      <c r="C58" s="63"/>
      <c r="D58" s="92">
        <f>+D56+D59</f>
        <v>33834.58197224982</v>
      </c>
      <c r="E58" s="80"/>
      <c r="F58" s="69"/>
      <c r="G58" s="18"/>
    </row>
    <row r="59" spans="1:7" ht="12" customHeight="1">
      <c r="A59" s="30"/>
      <c r="B59" s="68" t="s">
        <v>319</v>
      </c>
      <c r="C59" s="63"/>
      <c r="D59" s="92">
        <v>44156.52</v>
      </c>
      <c r="E59" s="80"/>
      <c r="F59" s="69"/>
      <c r="G59" s="18"/>
    </row>
    <row r="60" spans="1:7" ht="12" customHeight="1">
      <c r="A60" s="32"/>
      <c r="B60" s="32"/>
      <c r="C60" s="32"/>
      <c r="D60" s="33"/>
      <c r="E60" s="32"/>
      <c r="G60" s="18"/>
    </row>
    <row r="61" spans="1:5" ht="12" customHeight="1">
      <c r="A61" s="34" t="s">
        <v>141</v>
      </c>
      <c r="B61" s="35"/>
      <c r="C61" s="34"/>
      <c r="D61" s="33"/>
      <c r="E61" s="32"/>
    </row>
    <row r="62" spans="1:8" ht="12" customHeight="1">
      <c r="A62" s="34"/>
      <c r="B62" s="35"/>
      <c r="C62" s="34"/>
      <c r="D62" s="33"/>
      <c r="E62" s="32"/>
      <c r="H62" s="18"/>
    </row>
    <row r="63" spans="1:7" ht="12" customHeight="1">
      <c r="A63" s="138" t="s">
        <v>352</v>
      </c>
      <c r="B63" s="138"/>
      <c r="C63" s="34"/>
      <c r="D63" s="33"/>
      <c r="E63" s="33"/>
      <c r="F63" s="36"/>
      <c r="G63" s="36"/>
    </row>
    <row r="64" spans="1:5" ht="12" customHeight="1">
      <c r="A64" s="19"/>
      <c r="B64" s="20"/>
      <c r="C64" s="34"/>
      <c r="D64" s="33"/>
      <c r="E64" s="32"/>
    </row>
    <row r="65" spans="1:5" ht="12" customHeight="1">
      <c r="A65" s="138" t="s">
        <v>142</v>
      </c>
      <c r="B65" s="138"/>
      <c r="C65" s="34"/>
      <c r="D65" s="33"/>
      <c r="E65" s="32"/>
    </row>
    <row r="66" spans="1:5" ht="12" customHeight="1">
      <c r="A66" s="138" t="str">
        <f>+'BU'!A123</f>
        <v>Datum, 17.07.2015.</v>
      </c>
      <c r="B66" s="138"/>
      <c r="C66" s="34"/>
      <c r="D66" s="33"/>
      <c r="E66" s="32"/>
    </row>
  </sheetData>
  <sheetProtection/>
  <mergeCells count="9">
    <mergeCell ref="A63:B63"/>
    <mergeCell ref="A65:B65"/>
    <mergeCell ref="A66:B66"/>
    <mergeCell ref="A5:E5"/>
    <mergeCell ref="A6:E6"/>
    <mergeCell ref="A7:A8"/>
    <mergeCell ref="B7:B8"/>
    <mergeCell ref="C7:C8"/>
    <mergeCell ref="D7:E7"/>
  </mergeCells>
  <printOptions/>
  <pageMargins left="0.31496062992125984" right="0.15748031496062992" top="0.15748031496062992" bottom="0.1968503937007874" header="0.31496062992125984" footer="0.31496062992125984"/>
  <pageSetup fitToHeight="0" fitToWidth="1" horizontalDpi="600" verticalDpi="600" orientation="portrait" paperSize="9" scale="66" r:id="rId1"/>
  <ignoredErrors>
    <ignoredError sqref="D11 D16 D46:D47 D57 D55 D43:D44 D56 D58 D33 D30 D26 D25 D27:D28 D31 D35:D38 D40:D42 D49:D5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3" customWidth="1"/>
    <col min="2" max="2" width="12.7109375" style="18" customWidth="1"/>
    <col min="3" max="9" width="10.57421875" style="18" customWidth="1"/>
    <col min="10" max="11" width="12.7109375" style="18" customWidth="1"/>
    <col min="12" max="16384" width="9.140625" style="3" customWidth="1"/>
  </cols>
  <sheetData>
    <row r="1" spans="1:11" s="55" customFormat="1" ht="12.75">
      <c r="A1" s="54" t="s">
        <v>143</v>
      </c>
      <c r="B1" s="61"/>
      <c r="C1" s="61"/>
      <c r="D1" s="56"/>
      <c r="E1" s="56"/>
      <c r="F1" s="56"/>
      <c r="G1" s="56"/>
      <c r="H1" s="56"/>
      <c r="I1" s="56"/>
      <c r="J1" s="56"/>
      <c r="K1" s="56"/>
    </row>
    <row r="2" spans="1:11" s="55" customFormat="1" ht="12.75">
      <c r="A2" s="54" t="s">
        <v>0</v>
      </c>
      <c r="B2" s="61"/>
      <c r="C2" s="61"/>
      <c r="D2" s="56"/>
      <c r="E2" s="56"/>
      <c r="F2" s="56"/>
      <c r="G2" s="56"/>
      <c r="H2" s="56"/>
      <c r="I2" s="56"/>
      <c r="J2" s="56"/>
      <c r="K2" s="56"/>
    </row>
    <row r="3" spans="1:11" s="55" customFormat="1" ht="12.75">
      <c r="A3" s="54" t="s">
        <v>1</v>
      </c>
      <c r="B3" s="61"/>
      <c r="C3" s="61"/>
      <c r="D3" s="56"/>
      <c r="E3" s="56"/>
      <c r="F3" s="56"/>
      <c r="G3" s="56"/>
      <c r="H3" s="56"/>
      <c r="I3" s="56"/>
      <c r="J3" s="56"/>
      <c r="K3" s="56"/>
    </row>
    <row r="4" spans="1:11" s="55" customFormat="1" ht="12.75">
      <c r="A4" s="54" t="s">
        <v>2</v>
      </c>
      <c r="B4" s="61"/>
      <c r="C4" s="61"/>
      <c r="D4" s="56"/>
      <c r="E4" s="56"/>
      <c r="F4" s="56"/>
      <c r="G4" s="56"/>
      <c r="H4" s="56"/>
      <c r="I4" s="56"/>
      <c r="J4" s="56"/>
      <c r="K4" s="56"/>
    </row>
    <row r="5" spans="1:11" s="55" customFormat="1" ht="12.75">
      <c r="A5" s="149" t="s">
        <v>320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s="55" customFormat="1" ht="12.75">
      <c r="A6" s="150" t="str">
        <f>+'BS'!A6</f>
        <v>od 01.01.2015. do 30.06.2015.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62.25" customHeight="1">
      <c r="A7" s="37" t="s">
        <v>321</v>
      </c>
      <c r="B7" s="38" t="s">
        <v>322</v>
      </c>
      <c r="C7" s="38" t="s">
        <v>323</v>
      </c>
      <c r="D7" s="38" t="s">
        <v>324</v>
      </c>
      <c r="E7" s="38" t="s">
        <v>325</v>
      </c>
      <c r="F7" s="38" t="s">
        <v>326</v>
      </c>
      <c r="G7" s="38" t="s">
        <v>327</v>
      </c>
      <c r="H7" s="38" t="s">
        <v>328</v>
      </c>
      <c r="I7" s="38" t="s">
        <v>329</v>
      </c>
      <c r="J7" s="38" t="s">
        <v>330</v>
      </c>
      <c r="K7" s="97" t="s">
        <v>331</v>
      </c>
    </row>
    <row r="8" spans="1:11" ht="12" customHeight="1">
      <c r="A8" s="25" t="s">
        <v>332</v>
      </c>
      <c r="B8" s="88">
        <v>3725823.52</v>
      </c>
      <c r="C8" s="88"/>
      <c r="D8" s="88"/>
      <c r="E8" s="88"/>
      <c r="F8" s="88"/>
      <c r="G8" s="88"/>
      <c r="H8" s="88"/>
      <c r="I8" s="88"/>
      <c r="J8" s="88">
        <v>-2038562.35</v>
      </c>
      <c r="K8" s="101">
        <v>1687261.17</v>
      </c>
    </row>
    <row r="9" spans="1:11" ht="12" customHeight="1">
      <c r="A9" s="29" t="s">
        <v>333</v>
      </c>
      <c r="B9" s="88"/>
      <c r="C9" s="88"/>
      <c r="D9" s="88"/>
      <c r="E9" s="88"/>
      <c r="F9" s="88"/>
      <c r="G9" s="88"/>
      <c r="H9" s="88"/>
      <c r="I9" s="88"/>
      <c r="J9" s="88"/>
      <c r="K9" s="101">
        <v>0</v>
      </c>
    </row>
    <row r="10" spans="1:11" ht="12" customHeight="1">
      <c r="A10" s="29" t="s">
        <v>334</v>
      </c>
      <c r="B10" s="88"/>
      <c r="C10" s="88"/>
      <c r="D10" s="88"/>
      <c r="E10" s="88"/>
      <c r="F10" s="88"/>
      <c r="G10" s="88"/>
      <c r="H10" s="88"/>
      <c r="I10" s="88"/>
      <c r="J10" s="88"/>
      <c r="K10" s="101">
        <v>0</v>
      </c>
    </row>
    <row r="11" spans="1:11" ht="12" customHeight="1">
      <c r="A11" s="29" t="s">
        <v>335</v>
      </c>
      <c r="B11" s="88"/>
      <c r="C11" s="88"/>
      <c r="D11" s="88"/>
      <c r="E11" s="88"/>
      <c r="F11" s="88"/>
      <c r="G11" s="88"/>
      <c r="H11" s="88"/>
      <c r="I11" s="88"/>
      <c r="J11" s="88"/>
      <c r="K11" s="101">
        <v>0</v>
      </c>
    </row>
    <row r="12" spans="1:11" ht="12" customHeight="1">
      <c r="A12" s="29" t="s">
        <v>336</v>
      </c>
      <c r="B12" s="88"/>
      <c r="C12" s="88"/>
      <c r="D12" s="88"/>
      <c r="E12" s="88"/>
      <c r="F12" s="88"/>
      <c r="G12" s="88"/>
      <c r="H12" s="88"/>
      <c r="I12" s="88"/>
      <c r="J12" s="88"/>
      <c r="K12" s="101">
        <v>0</v>
      </c>
    </row>
    <row r="13" spans="1:11" ht="12" customHeight="1">
      <c r="A13" s="29" t="s">
        <v>337</v>
      </c>
      <c r="B13" s="88"/>
      <c r="C13" s="88"/>
      <c r="D13" s="88"/>
      <c r="E13" s="88"/>
      <c r="F13" s="88"/>
      <c r="G13" s="88"/>
      <c r="H13" s="88"/>
      <c r="I13" s="88"/>
      <c r="J13" s="88"/>
      <c r="K13" s="101">
        <v>0</v>
      </c>
    </row>
    <row r="14" spans="1:11" ht="12" customHeight="1">
      <c r="A14" s="29" t="s">
        <v>338</v>
      </c>
      <c r="B14" s="88"/>
      <c r="C14" s="88"/>
      <c r="D14" s="88"/>
      <c r="E14" s="88"/>
      <c r="F14" s="88"/>
      <c r="G14" s="88"/>
      <c r="H14" s="88"/>
      <c r="I14" s="88"/>
      <c r="J14" s="88"/>
      <c r="K14" s="101">
        <v>0</v>
      </c>
    </row>
    <row r="15" spans="1:11" ht="12" customHeight="1">
      <c r="A15" s="29" t="s">
        <v>339</v>
      </c>
      <c r="B15" s="88"/>
      <c r="C15" s="88"/>
      <c r="D15" s="88"/>
      <c r="E15" s="88"/>
      <c r="F15" s="88"/>
      <c r="G15" s="88"/>
      <c r="H15" s="88"/>
      <c r="I15" s="88"/>
      <c r="J15" s="88">
        <v>100198.29764716828</v>
      </c>
      <c r="K15" s="101">
        <v>100198.29764716828</v>
      </c>
    </row>
    <row r="16" spans="1:11" ht="12" customHeight="1">
      <c r="A16" s="29" t="s">
        <v>340</v>
      </c>
      <c r="B16" s="88"/>
      <c r="C16" s="88"/>
      <c r="D16" s="88"/>
      <c r="E16" s="88"/>
      <c r="F16" s="88"/>
      <c r="G16" s="88"/>
      <c r="H16" s="88"/>
      <c r="I16" s="88"/>
      <c r="J16" s="88"/>
      <c r="K16" s="101">
        <v>0</v>
      </c>
    </row>
    <row r="17" spans="1:11" ht="12" customHeight="1">
      <c r="A17" s="29" t="s">
        <v>341</v>
      </c>
      <c r="B17" s="88"/>
      <c r="C17" s="88"/>
      <c r="D17" s="88"/>
      <c r="E17" s="88"/>
      <c r="F17" s="88"/>
      <c r="G17" s="88"/>
      <c r="H17" s="88"/>
      <c r="I17" s="88"/>
      <c r="J17" s="88"/>
      <c r="K17" s="101">
        <v>0</v>
      </c>
    </row>
    <row r="18" spans="1:11" ht="12" customHeight="1">
      <c r="A18" s="29" t="s">
        <v>342</v>
      </c>
      <c r="B18" s="88"/>
      <c r="C18" s="88"/>
      <c r="D18" s="88"/>
      <c r="E18" s="88"/>
      <c r="F18" s="88"/>
      <c r="G18" s="88"/>
      <c r="H18" s="88"/>
      <c r="I18" s="88"/>
      <c r="J18" s="88"/>
      <c r="K18" s="101">
        <v>0</v>
      </c>
    </row>
    <row r="19" spans="1:11" ht="12" customHeight="1">
      <c r="A19" s="25" t="s">
        <v>343</v>
      </c>
      <c r="B19" s="88">
        <v>3725823.52</v>
      </c>
      <c r="C19" s="88"/>
      <c r="D19" s="88"/>
      <c r="E19" s="88"/>
      <c r="F19" s="88"/>
      <c r="G19" s="88"/>
      <c r="H19" s="88"/>
      <c r="I19" s="88"/>
      <c r="J19" s="88">
        <v>-1938364.0523528317</v>
      </c>
      <c r="K19" s="101">
        <v>1787459.4676471683</v>
      </c>
    </row>
    <row r="20" spans="1:11" ht="12" customHeight="1">
      <c r="A20" s="39"/>
      <c r="B20" s="91"/>
      <c r="C20" s="91"/>
      <c r="D20" s="91"/>
      <c r="E20" s="91"/>
      <c r="F20" s="91"/>
      <c r="G20" s="91"/>
      <c r="H20" s="91"/>
      <c r="I20" s="91"/>
      <c r="J20" s="91"/>
      <c r="K20" s="102"/>
    </row>
    <row r="21" spans="1:11" ht="12" customHeight="1">
      <c r="A21" s="39"/>
      <c r="B21" s="91"/>
      <c r="C21" s="91"/>
      <c r="D21" s="91"/>
      <c r="E21" s="91"/>
      <c r="F21" s="91"/>
      <c r="G21" s="91"/>
      <c r="H21" s="91"/>
      <c r="I21" s="91"/>
      <c r="J21" s="91"/>
      <c r="K21" s="102"/>
    </row>
    <row r="22" spans="1:11" ht="12" customHeight="1">
      <c r="A22" s="25" t="s">
        <v>344</v>
      </c>
      <c r="B22" s="88">
        <f>+B19</f>
        <v>3725823.52</v>
      </c>
      <c r="C22" s="88"/>
      <c r="D22" s="88"/>
      <c r="E22" s="88"/>
      <c r="F22" s="88"/>
      <c r="G22" s="88"/>
      <c r="H22" s="88"/>
      <c r="I22" s="88"/>
      <c r="J22" s="88">
        <f>+J19</f>
        <v>-1938364.0523528317</v>
      </c>
      <c r="K22" s="101">
        <f aca="true" t="shared" si="0" ref="K22:K33">SUM(B22:J22)</f>
        <v>1787459.4676471683</v>
      </c>
    </row>
    <row r="23" spans="1:11" ht="12" customHeight="1">
      <c r="A23" s="29" t="s">
        <v>345</v>
      </c>
      <c r="B23" s="88"/>
      <c r="C23" s="88"/>
      <c r="D23" s="88"/>
      <c r="E23" s="88"/>
      <c r="F23" s="88"/>
      <c r="G23" s="88"/>
      <c r="H23" s="88"/>
      <c r="I23" s="88"/>
      <c r="J23" s="88"/>
      <c r="K23" s="101">
        <f t="shared" si="0"/>
        <v>0</v>
      </c>
    </row>
    <row r="24" spans="1:11" ht="12" customHeight="1">
      <c r="A24" s="29" t="s">
        <v>334</v>
      </c>
      <c r="B24" s="88"/>
      <c r="C24" s="88"/>
      <c r="D24" s="88"/>
      <c r="E24" s="88"/>
      <c r="F24" s="88"/>
      <c r="G24" s="88"/>
      <c r="H24" s="88"/>
      <c r="I24" s="88"/>
      <c r="J24" s="88"/>
      <c r="K24" s="101">
        <f t="shared" si="0"/>
        <v>0</v>
      </c>
    </row>
    <row r="25" spans="1:11" ht="12" customHeight="1">
      <c r="A25" s="29" t="s">
        <v>335</v>
      </c>
      <c r="B25" s="88"/>
      <c r="C25" s="88"/>
      <c r="D25" s="88"/>
      <c r="E25" s="88"/>
      <c r="F25" s="88"/>
      <c r="G25" s="88"/>
      <c r="H25" s="88"/>
      <c r="I25" s="88"/>
      <c r="J25" s="88"/>
      <c r="K25" s="101">
        <f t="shared" si="0"/>
        <v>0</v>
      </c>
    </row>
    <row r="26" spans="1:11" ht="12" customHeight="1">
      <c r="A26" s="29" t="s">
        <v>346</v>
      </c>
      <c r="B26" s="88"/>
      <c r="C26" s="88"/>
      <c r="D26" s="88"/>
      <c r="E26" s="88"/>
      <c r="F26" s="88"/>
      <c r="G26" s="88"/>
      <c r="H26" s="88"/>
      <c r="I26" s="88"/>
      <c r="J26" s="88"/>
      <c r="K26" s="101">
        <f t="shared" si="0"/>
        <v>0</v>
      </c>
    </row>
    <row r="27" spans="1:11" ht="12" customHeight="1">
      <c r="A27" s="29" t="s">
        <v>337</v>
      </c>
      <c r="B27" s="88"/>
      <c r="C27" s="88"/>
      <c r="D27" s="88"/>
      <c r="E27" s="88"/>
      <c r="F27" s="88"/>
      <c r="G27" s="88"/>
      <c r="H27" s="88"/>
      <c r="I27" s="88"/>
      <c r="J27" s="88"/>
      <c r="K27" s="101">
        <f t="shared" si="0"/>
        <v>0</v>
      </c>
    </row>
    <row r="28" spans="1:11" ht="12" customHeight="1">
      <c r="A28" s="29" t="s">
        <v>347</v>
      </c>
      <c r="B28" s="88"/>
      <c r="C28" s="88"/>
      <c r="D28" s="88"/>
      <c r="E28" s="88"/>
      <c r="F28" s="88"/>
      <c r="G28" s="88"/>
      <c r="H28" s="88"/>
      <c r="I28" s="88"/>
      <c r="J28" s="88"/>
      <c r="K28" s="101">
        <f t="shared" si="0"/>
        <v>0</v>
      </c>
    </row>
    <row r="29" spans="1:11" ht="12" customHeight="1">
      <c r="A29" s="29" t="s">
        <v>348</v>
      </c>
      <c r="B29" s="88"/>
      <c r="C29" s="88"/>
      <c r="D29" s="88"/>
      <c r="E29" s="88"/>
      <c r="F29" s="88"/>
      <c r="G29" s="88"/>
      <c r="H29" s="88"/>
      <c r="I29" s="88"/>
      <c r="J29" s="88">
        <f>+'BS'!D77</f>
        <v>57848.32</v>
      </c>
      <c r="K29" s="101">
        <f t="shared" si="0"/>
        <v>57848.32</v>
      </c>
    </row>
    <row r="30" spans="1:11" ht="12" customHeight="1">
      <c r="A30" s="29" t="s">
        <v>340</v>
      </c>
      <c r="B30" s="88"/>
      <c r="C30" s="88"/>
      <c r="D30" s="88"/>
      <c r="E30" s="88"/>
      <c r="F30" s="88"/>
      <c r="G30" s="88"/>
      <c r="H30" s="88"/>
      <c r="I30" s="88"/>
      <c r="J30" s="88"/>
      <c r="K30" s="101">
        <f t="shared" si="0"/>
        <v>0</v>
      </c>
    </row>
    <row r="31" spans="1:11" ht="12" customHeight="1">
      <c r="A31" s="29" t="s">
        <v>341</v>
      </c>
      <c r="B31" s="88"/>
      <c r="C31" s="88"/>
      <c r="D31" s="88"/>
      <c r="E31" s="88"/>
      <c r="F31" s="88"/>
      <c r="G31" s="88"/>
      <c r="H31" s="88"/>
      <c r="I31" s="88"/>
      <c r="J31" s="88"/>
      <c r="K31" s="101">
        <f t="shared" si="0"/>
        <v>0</v>
      </c>
    </row>
    <row r="32" spans="1:11" ht="12" customHeight="1">
      <c r="A32" s="29" t="s">
        <v>342</v>
      </c>
      <c r="B32" s="88"/>
      <c r="C32" s="88"/>
      <c r="D32" s="88"/>
      <c r="E32" s="88"/>
      <c r="F32" s="88"/>
      <c r="G32" s="88"/>
      <c r="H32" s="88"/>
      <c r="I32" s="88"/>
      <c r="J32" s="88"/>
      <c r="K32" s="101">
        <f t="shared" si="0"/>
        <v>0</v>
      </c>
    </row>
    <row r="33" spans="1:11" ht="12" customHeight="1">
      <c r="A33" s="25" t="s">
        <v>349</v>
      </c>
      <c r="B33" s="88">
        <f>+SUM(B22:B32)</f>
        <v>3725823.52</v>
      </c>
      <c r="C33" s="88"/>
      <c r="D33" s="88"/>
      <c r="E33" s="88"/>
      <c r="F33" s="88"/>
      <c r="G33" s="88"/>
      <c r="H33" s="88"/>
      <c r="I33" s="88"/>
      <c r="J33" s="88">
        <f>+SUM(J22:J32)</f>
        <v>-1880515.7323528316</v>
      </c>
      <c r="K33" s="101">
        <f t="shared" si="0"/>
        <v>1845307.7876471684</v>
      </c>
    </row>
    <row r="34" ht="12" customHeight="1"/>
    <row r="35" spans="1:3" ht="12" customHeight="1">
      <c r="A35" s="40" t="s">
        <v>141</v>
      </c>
      <c r="B35" s="11"/>
      <c r="C35" s="11"/>
    </row>
    <row r="36" spans="1:3" ht="12" customHeight="1">
      <c r="A36" s="138" t="s">
        <v>352</v>
      </c>
      <c r="B36" s="138"/>
      <c r="C36" s="11"/>
    </row>
    <row r="37" spans="1:3" ht="4.5" customHeight="1">
      <c r="A37" s="19"/>
      <c r="B37" s="20"/>
      <c r="C37" s="11"/>
    </row>
    <row r="38" spans="1:3" ht="12" customHeight="1">
      <c r="A38" s="138" t="s">
        <v>142</v>
      </c>
      <c r="B38" s="138"/>
      <c r="C38" s="11"/>
    </row>
    <row r="39" spans="1:14" ht="12" customHeight="1">
      <c r="A39" s="138" t="str">
        <f>+BNT!A66</f>
        <v>Datum, 17.07.2015.</v>
      </c>
      <c r="B39" s="138"/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6"/>
      <c r="N39" s="76"/>
    </row>
    <row r="40" spans="2:14" ht="12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6"/>
      <c r="M40" s="76"/>
      <c r="N40" s="76"/>
    </row>
    <row r="41" spans="2:14" ht="12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6"/>
      <c r="M41" s="76"/>
      <c r="N41" s="76"/>
    </row>
    <row r="42" spans="2:14" ht="1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6"/>
      <c r="M42" s="76"/>
      <c r="N42" s="76"/>
    </row>
    <row r="43" spans="2:14" ht="1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76"/>
      <c r="N43" s="76"/>
    </row>
    <row r="44" spans="2:14" ht="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  <c r="M44" s="76"/>
      <c r="N44" s="76"/>
    </row>
    <row r="45" spans="2:14" ht="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76"/>
      <c r="N45" s="76"/>
    </row>
    <row r="46" spans="2:14" ht="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6"/>
    </row>
    <row r="47" spans="2:14" ht="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6"/>
      <c r="M47" s="76"/>
      <c r="N47" s="76"/>
    </row>
    <row r="48" spans="2:14" ht="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76"/>
      <c r="N48" s="76"/>
    </row>
    <row r="49" spans="2:14" ht="1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/>
      <c r="M49" s="76"/>
      <c r="N49" s="76"/>
    </row>
    <row r="50" spans="2:14" ht="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6"/>
      <c r="M50" s="76"/>
      <c r="N50" s="76"/>
    </row>
    <row r="51" spans="2:14" ht="12.7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6"/>
      <c r="M51" s="76"/>
      <c r="N51" s="76"/>
    </row>
    <row r="52" spans="2:14" ht="12.7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6"/>
      <c r="M52" s="76"/>
      <c r="N52" s="76"/>
    </row>
  </sheetData>
  <sheetProtection/>
  <mergeCells count="5">
    <mergeCell ref="A5:K5"/>
    <mergeCell ref="A6:K6"/>
    <mergeCell ref="A36:B36"/>
    <mergeCell ref="A38:B38"/>
    <mergeCell ref="A39:B39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0" r:id="rId1"/>
  <ignoredErrors>
    <ignoredError sqref="B20:J21 K20:K21 B22:I28 B31:I33 B29:I29 J31:J33 J23:J28 J22 J30 K22:K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2015-07-20T13:56:52Z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