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<sst xmlns="http://schemas.openxmlformats.org/spreadsheetml/2006/main" count="425" uniqueCount="370">
  <si>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</si>
  <si>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</si>
  <si>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</si>
  <si>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</si>
  <si>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</si>
  <si>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</si>
  <si>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</si>
  <si>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</si>
  <si>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</si>
  <si>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</si>
  <si>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</si>
  <si>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</si>
  <si>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</si>
  <si>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</si>
  <si>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</si>
  <si>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</si>
  <si>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</si>
  <si>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</si>
  <si>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</si>
  <si>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</si>
  <si>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</si>
  <si>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</si>
  <si>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</si>
  <si>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</si>
  <si>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</si>
  <si>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</si>
  <si>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</si>
  <si>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</si>
  <si>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</si>
  <si>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</si>
  <si>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</si>
  <si>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</si>
  <si>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</si>
  <si>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</si>
  <si>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</si>
  <si>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</si>
  <si>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</si>
  <si>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</si>
  <si>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</si>
  <si>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</si>
  <si>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</si>
  <si>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</si>
  <si>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</si>
  <si>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</si>
  <si>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</si>
  <si>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</si>
  <si>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</si>
  <si>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</si>
  <si>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</si>
  <si>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</si>
  <si>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</si>
  <si>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</si>
  <si>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</si>
  <si>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</si>
  <si>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</si>
  <si>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</si>
  <si>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</si>
  <si>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</si>
  <si>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</si>
  <si>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</si>
  <si>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</si>
  <si>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</si>
  <si>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</si>
  <si>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</si>
  <si>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</si>
  <si>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</si>
  <si>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</si>
  <si>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</si>
  <si>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</si>
  <si>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</si>
  <si>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</si>
  <si>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</si>
  <si>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</si>
  <si>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</si>
  <si>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</si>
  <si>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</si>
  <si>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</si>
  <si>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</si>
  <si>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</si>
  <si>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</si>
  <si>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</si>
  <si>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</si>
  <si>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</si>
  <si>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</si>
  <si>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</si>
  <si>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</si>
  <si>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</si>
  <si>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</si>
  <si>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</si>
  <si>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</si>
  <si>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</si>
  <si>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</si>
  <si>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</si>
  <si>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</si>
  <si>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</si>
  <si>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</si>
  <si>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</si>
  <si>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</si>
  <si>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</si>
  <si>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</si>
  <si>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</si>
  <si>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</si>
  <si>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</si>
  <si>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</si>
  <si>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</si>
  <si>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</si>
  <si>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</si>
  <si>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</si>
  <si>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</si>
  <si>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</si>
  <si>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</si>
  <si>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</si>
  <si>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</si>
  <si>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</si>
  <si>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</si>
  <si>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</si>
  <si>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</si>
  <si>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</si>
  <si>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</si>
  <si>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</si>
  <si>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</si>
  <si>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</si>
  <si>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</si>
  <si>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</si>
  <si>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</si>
  <si>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</si>
  <si>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</si>
  <si>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</si>
  <si>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</si>
  <si>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</si>
  <si>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</si>
  <si>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</si>
  <si>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</si>
  <si>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</si>
  <si>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</si>
  <si>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</si>
  <si>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</si>
  <si>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</si>
  <si>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</si>
  <si>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</si>
  <si>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</si>
  <si>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</si>
  <si>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</si>
  <si>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</si>
  <si>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</si>
  <si>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</si>
  <si>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</si>
  <si>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</si>
  <si>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</si>
  <si>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</si>
  <si>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</si>
  <si>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</si>
  <si>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</si>
  <si>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</si>
  <si>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</si>
  <si>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</si>
  <si>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</si>
  <si>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</si>
  <si>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</si>
  <si>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</si>
  <si>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</si>
  <si>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</si>
  <si>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</si>
  <si>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</si>
  <si>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</si>
  <si>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</si>
  <si>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</si>
  <si>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</si>
  <si>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</si>
  <si>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</si>
  <si>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</si>
  <si>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</si>
  <si>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</si>
  <si>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</si>
  <si>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</si>
  <si>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</si>
  <si>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</si>
  <si>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</si>
  <si>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</si>
  <si>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</si>
  <si>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</si>
  <si>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</si>
  <si>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</si>
  <si>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</si>
  <si>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</si>
  <si>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</si>
  <si>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</si>
  <si>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</si>
  <si>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</si>
  <si>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</si>
  <si>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</si>
  <si>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</si>
  <si>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</si>
  <si>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</si>
  <si>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</si>
  <si>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</si>
  <si>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</si>
  <si>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</si>
  <si>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</si>
  <si>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</si>
  <si>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</si>
  <si>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</si>
  <si>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</si>
  <si>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</si>
  <si>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</si>
  <si>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</si>
  <si>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</si>
  <si>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</si>
  <si>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</si>
  <si>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</si>
  <si>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</si>
  <si>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</si>
  <si>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</si>
  <si>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</si>
  <si>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</si>
  <si>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</si>
  <si>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</si>
  <si>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</si>
  <si>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</si>
  <si>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</si>
  <si>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</si>
  <si>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</si>
  <si>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</si>
  <si>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</si>
  <si>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</si>
  <si>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</si>
  <si>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</si>
  <si>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</si>
  <si>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</si>
  <si>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</si>
  <si>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</si>
  <si>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</si>
  <si>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</si>
  <si>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</si>
  <si>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</si>
  <si>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</si>
  <si>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</si>
  <si>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</si>
  <si>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</si>
  <si>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</si>
  <si>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</si>
  <si>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</si>
  <si>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</si>
  <si>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</si>
  <si>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</si>
  <si>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</si>
  <si>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</si>
  <si>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</si>
  <si>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</si>
  <si>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</si>
  <si>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</si>
  <si>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</si>
  <si>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</si>
  <si>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</si>
  <si>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</si>
  <si>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</si>
  <si>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</si>
  <si>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</si>
  <si>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</si>
  <si>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</si>
  <si>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</si>
  <si>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</si>
  <si>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</si>
  <si>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</si>
  <si>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</si>
  <si>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</si>
  <si>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</si>
  <si>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</si>
  <si>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</si>
  <si>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</si>
  <si>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</si>
  <si>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</si>
  <si>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</si>
  <si>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</si>
  <si>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</si>
  <si>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</si>
  <si>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</si>
  <si>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</si>
  <si>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</si>
  <si>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</si>
  <si>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</si>
  <si>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</si>
  <si>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</si>
  <si>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</si>
  <si>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</si>
  <si>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</si>
  <si>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</si>
  <si>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</si>
  <si>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</si>
  <si>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</si>
  <si>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</si>
  <si>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</si>
  <si>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</si>
  <si>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</si>
  <si>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</si>
  <si>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</si>
  <si>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</si>
  <si>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</si>
  <si>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</si>
  <si>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</si>
  <si>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</si>
  <si>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</si>
  <si>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</si>
  <si>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</si>
  <si>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</si>
  <si>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</si>
  <si>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</si>
  <si>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</si>
  <si>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</si>
  <si>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</si>
  <si>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</si>
  <si>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</si>
  <si>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</si>
  <si>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</si>
  <si>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</si>
  <si>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</si>
  <si>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</si>
  <si>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</si>
  <si>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</si>
  <si>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</si>
  <si>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</si>
  <si>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</si>
  <si>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</si>
  <si>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</si>
  <si>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</si>
  <si>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</si>
  <si>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</si>
  <si>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</si>
  <si>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</si>
  <si>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</si>
  <si>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</si>
  <si>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</si>
  <si>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</si>
  <si>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</si>
  <si>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</si>
  <si>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</si>
  <si>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</si>
  <si>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</si>
  <si>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</si>
  <si>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</si>
  <si>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</si>
  <si>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</si>
  <si>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</si>
  <si>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</si>
  <si>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</si>
  <si>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</si>
  <si>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</si>
  <si>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</si>
  <si>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</si>
  <si>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</si>
  <si>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</si>
  <si>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</si>
  <si>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</si>
  <si>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</si>
  <si>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</si>
  <si>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</si>
  <si>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</si>
  <si>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</si>
  <si>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</si>
  <si>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</si>
  <si>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</si>
  <si>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</si>
  <si>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</si>
  <si>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</si>
  <si>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</si>
  <si>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</si>
  <si>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30.09.2015</t>
  </si>
  <si>
    <t>od       01.01    do       30.09.2015</t>
  </si>
  <si>
    <t>od 01.01   do 30.09.2015</t>
  </si>
  <si>
    <t>od 01.01 do 30.09.2015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</si>
</sst>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E108" sqref="E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18937.08</v>
      </c>
      <c r="E16" s="37">
        <f>+E17+E18+E19+E20+E21</f>
        <v>30825.490000000005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124268.64</v>
      </c>
      <c r="E18" s="37">
        <v>122745.5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-105331.56</v>
      </c>
      <c r="E21" s="37">
        <v>-91920.01</v>
      </c>
    </row>
    <row r="22" spans="1:5" ht="15">
      <c r="A22" s="10" t="s">
        <v>57</v>
      </c>
      <c r="B22" s="11" t="s">
        <v>74</v>
      </c>
      <c r="C22" s="37"/>
      <c r="D22" s="37">
        <f>+D23+D35</f>
        <v>4349661.55</v>
      </c>
      <c r="E22" s="37">
        <f>+E23+E35</f>
        <v>3594123.09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4349661.55</v>
      </c>
      <c r="E23" s="37">
        <f>+E24+E25+E26+E27+E28+E29+E30+E31+E32+E33+E34</f>
        <v>3594123.09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1729154.96</v>
      </c>
      <c r="E25" s="37">
        <v>998708.94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2600000</v>
      </c>
      <c r="E28" s="37">
        <v>2580000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20506.59</v>
      </c>
      <c r="E33" s="37">
        <v>15414.15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300000</v>
      </c>
      <c r="E39" s="37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300000</v>
      </c>
      <c r="E41" s="37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843906.4300000002</v>
      </c>
      <c r="E43" s="37">
        <f>+E44+E45+E52</f>
        <v>861109.3099999998</v>
      </c>
    </row>
    <row r="44" spans="1:5" ht="15">
      <c r="A44" s="10">
        <v>11</v>
      </c>
      <c r="B44" s="11" t="s">
        <v>108</v>
      </c>
      <c r="C44" s="37"/>
      <c r="D44" s="37">
        <v>152550.2</v>
      </c>
      <c r="E44" s="37">
        <v>159801.45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691356.2300000001</v>
      </c>
      <c r="E45" s="37">
        <f>+E46+E47+E48+E49+E50+E51</f>
        <v>701307.8599999999</v>
      </c>
    </row>
    <row r="46" spans="1:5" ht="15">
      <c r="A46" s="10">
        <v>12</v>
      </c>
      <c r="B46" s="11" t="s">
        <v>110</v>
      </c>
      <c r="C46" s="37"/>
      <c r="D46" s="37">
        <v>58563.64</v>
      </c>
      <c r="E46" s="37">
        <v>60793.63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423450.33</v>
      </c>
      <c r="E49" s="37">
        <v>388781.93</v>
      </c>
    </row>
    <row r="50" spans="1:5" ht="15">
      <c r="A50" s="10">
        <v>16</v>
      </c>
      <c r="B50" s="11" t="s">
        <v>114</v>
      </c>
      <c r="C50" s="37"/>
      <c r="D50" s="37">
        <v>80264.98</v>
      </c>
      <c r="E50" s="37">
        <v>175153.87</v>
      </c>
    </row>
    <row r="51" spans="1:5" ht="15">
      <c r="A51" s="10">
        <v>17</v>
      </c>
      <c r="B51" s="11" t="s">
        <v>115</v>
      </c>
      <c r="C51" s="37"/>
      <c r="D51" s="37">
        <v>129077.28</v>
      </c>
      <c r="E51" s="37">
        <v>76578.43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77758.31</v>
      </c>
      <c r="E53" s="37">
        <v>75669.52</v>
      </c>
    </row>
    <row r="54" spans="1:5" ht="15">
      <c r="A54" s="10" t="s">
        <v>57</v>
      </c>
      <c r="B54" s="11" t="s">
        <v>120</v>
      </c>
      <c r="C54" s="37"/>
      <c r="D54" s="37">
        <f>+D55+D56</f>
        <v>28304.63</v>
      </c>
      <c r="E54" s="37">
        <f>+E55+E56</f>
        <v>67750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28304.63</v>
      </c>
      <c r="E56" s="37">
        <v>67750</v>
      </c>
    </row>
    <row r="57" spans="1:5" ht="15">
      <c r="A57" s="10"/>
      <c r="B57" s="11" t="s">
        <v>123</v>
      </c>
      <c r="C57" s="37"/>
      <c r="D57" s="37">
        <v>1201.31</v>
      </c>
      <c r="E57" s="37">
        <v>1125.18</v>
      </c>
    </row>
    <row r="58" spans="1:5" ht="15">
      <c r="A58" s="10"/>
      <c r="B58" s="11" t="s">
        <v>124</v>
      </c>
      <c r="C58" s="37"/>
      <c r="D58" s="37">
        <f>+D11+D16+D22+D39+D43+D53+D54+D57</f>
        <v>5619769.31</v>
      </c>
      <c r="E58" s="37">
        <f>+E11+E16+E22+E39+E43+E53+E54+E57</f>
        <v>4630602.589999999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1600000</v>
      </c>
      <c r="E63" s="37">
        <f>+E64+E65</f>
        <v>1300000</v>
      </c>
    </row>
    <row r="64" spans="1:5" ht="15">
      <c r="A64" s="9">
        <v>900</v>
      </c>
      <c r="B64" s="11" t="s">
        <v>127</v>
      </c>
      <c r="C64" s="37"/>
      <c r="D64" s="37">
        <v>1600000</v>
      </c>
      <c r="E64" s="37">
        <v>1300000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1159.7900000000009</v>
      </c>
      <c r="E66" s="37">
        <f>+E67+E68+E73+E74+E75</f>
        <v>26322.710000000003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1159.7900000000009</v>
      </c>
      <c r="E75" s="37">
        <f>+E76+E77</f>
        <v>26322.710000000003</v>
      </c>
    </row>
    <row r="76" spans="1:5" ht="15">
      <c r="A76" s="9" t="s">
        <v>140</v>
      </c>
      <c r="B76" s="11" t="s">
        <v>141</v>
      </c>
      <c r="C76" s="37"/>
      <c r="D76" s="37">
        <v>30299.21</v>
      </c>
      <c r="E76" s="37">
        <v>25212.83</v>
      </c>
    </row>
    <row r="77" spans="1:5" ht="15">
      <c r="A77" s="9" t="s">
        <v>142</v>
      </c>
      <c r="B77" s="11" t="s">
        <v>143</v>
      </c>
      <c r="C77" s="37"/>
      <c r="D77" s="37">
        <v>-29139.42</v>
      </c>
      <c r="E77" s="37">
        <v>1109.88</v>
      </c>
    </row>
    <row r="78" spans="1:5" ht="15">
      <c r="A78" s="9" t="s">
        <v>57</v>
      </c>
      <c r="B78" s="11" t="s">
        <v>144</v>
      </c>
      <c r="C78" s="37"/>
      <c r="D78" s="37">
        <f>+D79+D86+D91</f>
        <v>3488333.31</v>
      </c>
      <c r="E78" s="37">
        <f>+E79+E86+E91</f>
        <v>2776175.37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139631.93</v>
      </c>
      <c r="E79" s="37">
        <f>+E80+E81+E82+E83+E84+E85</f>
        <v>148574.31</v>
      </c>
    </row>
    <row r="80" spans="1:5" ht="15">
      <c r="A80" s="9">
        <v>980</v>
      </c>
      <c r="B80" s="11" t="s">
        <v>146</v>
      </c>
      <c r="C80" s="37"/>
      <c r="D80" s="37">
        <v>16430.87</v>
      </c>
      <c r="E80" s="37">
        <v>16126.57</v>
      </c>
    </row>
    <row r="81" spans="1:5" ht="15">
      <c r="A81" s="9">
        <v>982</v>
      </c>
      <c r="B81" s="11" t="s">
        <v>147</v>
      </c>
      <c r="C81" s="37"/>
      <c r="D81" s="37">
        <v>101170.95</v>
      </c>
      <c r="E81" s="37">
        <v>110417.63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22030.11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3294591.27</v>
      </c>
      <c r="E86" s="37">
        <f>+E87+E88+E89+E90</f>
        <v>2611051</v>
      </c>
    </row>
    <row r="87" spans="1:5" ht="15">
      <c r="A87" s="9">
        <v>970</v>
      </c>
      <c r="B87" s="11" t="s">
        <v>154</v>
      </c>
      <c r="C87" s="37"/>
      <c r="D87" s="37">
        <v>3294591.27</v>
      </c>
      <c r="E87" s="37">
        <v>2598751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12300</v>
      </c>
    </row>
    <row r="91" spans="1:5" ht="15">
      <c r="A91" s="9" t="s">
        <v>57</v>
      </c>
      <c r="B91" s="11" t="s">
        <v>158</v>
      </c>
      <c r="C91" s="37"/>
      <c r="D91" s="37">
        <f>+D92+D93</f>
        <v>54110.11</v>
      </c>
      <c r="E91" s="37">
        <f>+E92+E93</f>
        <v>16550.06</v>
      </c>
    </row>
    <row r="92" spans="1:5" ht="15">
      <c r="A92" s="9">
        <v>960</v>
      </c>
      <c r="B92" s="11" t="s">
        <v>159</v>
      </c>
      <c r="C92" s="37"/>
      <c r="D92" s="37">
        <v>24110.11</v>
      </c>
      <c r="E92" s="37">
        <v>16550.06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>
        <v>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528427.35</v>
      </c>
      <c r="E94" s="37">
        <f>+E95+E96+E97+E98+E99+E100+E101</f>
        <v>525498.0700000001</v>
      </c>
    </row>
    <row r="95" spans="1:5" ht="15">
      <c r="A95" s="9">
        <v>22</v>
      </c>
      <c r="B95" s="11" t="s">
        <v>162</v>
      </c>
      <c r="C95" s="37"/>
      <c r="D95" s="37">
        <v>148034.12</v>
      </c>
      <c r="E95" s="37">
        <v>129523.11</v>
      </c>
    </row>
    <row r="96" spans="1:5" ht="15">
      <c r="A96" s="9">
        <v>23</v>
      </c>
      <c r="B96" s="11" t="s">
        <v>163</v>
      </c>
      <c r="C96" s="37"/>
      <c r="D96" s="37">
        <v>370108.3</v>
      </c>
      <c r="E96" s="37">
        <v>397103.04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-749.99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11034.92</v>
      </c>
      <c r="E101" s="37">
        <v>-1128.08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1848.86</v>
      </c>
      <c r="E107" s="37">
        <v>2606.44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5619769.3100000005</v>
      </c>
      <c r="E108" s="37">
        <f>+E107+E102+E94+E78+E66+E63</f>
        <v>4630602.59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369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1284659.5899999999</v>
      </c>
      <c r="E10" s="38">
        <f>+E11+E20</f>
        <v>1486418.01</v>
      </c>
    </row>
    <row r="11" spans="1:5" ht="15">
      <c r="A11" s="19"/>
      <c r="B11" s="20" t="s">
        <v>180</v>
      </c>
      <c r="C11" s="38"/>
      <c r="D11" s="38">
        <f>+SUM(D12:D19)</f>
        <v>1055066.1199999999</v>
      </c>
      <c r="E11" s="38">
        <f>+SUM(E12:E19)</f>
        <v>1170968.27</v>
      </c>
    </row>
    <row r="12" spans="1:5" ht="15">
      <c r="A12" s="19">
        <v>750</v>
      </c>
      <c r="B12" s="21" t="s">
        <v>181</v>
      </c>
      <c r="C12" s="38"/>
      <c r="D12" s="38">
        <v>1425174.42</v>
      </c>
      <c r="E12" s="38">
        <v>1568071.31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-370108.3</v>
      </c>
      <c r="E16" s="38">
        <v>-397103.04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229593.47</v>
      </c>
      <c r="E20" s="38">
        <f>+SUM(E21:E24)</f>
        <v>315449.74</v>
      </c>
    </row>
    <row r="21" spans="1:5" ht="15">
      <c r="A21" s="19">
        <v>760</v>
      </c>
      <c r="B21" s="21" t="s">
        <v>190</v>
      </c>
      <c r="C21" s="38"/>
      <c r="D21" s="38">
        <v>2367.4</v>
      </c>
      <c r="E21" s="38">
        <v>2522.29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227226.07</v>
      </c>
      <c r="E24" s="38">
        <v>312927.45</v>
      </c>
    </row>
    <row r="25" spans="1:5" ht="15.75" customHeight="1">
      <c r="A25" s="19"/>
      <c r="B25" s="20" t="s">
        <v>194</v>
      </c>
      <c r="C25" s="38"/>
      <c r="D25" s="38">
        <f>+D26+D37+D43</f>
        <v>936930.5200000001</v>
      </c>
      <c r="E25" s="38">
        <f>+E26+E37+E43</f>
        <v>1109490.9600000002</v>
      </c>
    </row>
    <row r="26" spans="1:5" ht="17.25" customHeight="1">
      <c r="A26" s="19"/>
      <c r="B26" s="20" t="s">
        <v>195</v>
      </c>
      <c r="C26" s="38"/>
      <c r="D26" s="38">
        <f>+SUM(D27:D36)</f>
        <v>532312.2200000001</v>
      </c>
      <c r="E26" s="38">
        <f>+SUM(E27:E36)</f>
        <v>532128.0700000002</v>
      </c>
    </row>
    <row r="27" spans="1:5" ht="15.75" customHeight="1">
      <c r="A27" s="19">
        <v>400</v>
      </c>
      <c r="B27" s="21" t="s">
        <v>196</v>
      </c>
      <c r="C27" s="38"/>
      <c r="D27" s="38">
        <v>949892.66</v>
      </c>
      <c r="E27" s="38">
        <v>927379.54</v>
      </c>
    </row>
    <row r="28" spans="1:5" ht="15.75" customHeight="1">
      <c r="A28" s="19"/>
      <c r="B28" s="21" t="s">
        <v>197</v>
      </c>
      <c r="C28" s="38"/>
      <c r="D28" s="38">
        <v>2200</v>
      </c>
      <c r="E28" s="38">
        <v>3060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-423450.33</v>
      </c>
      <c r="E31" s="38">
        <v>-388781.93</v>
      </c>
    </row>
    <row r="32" spans="1:5" ht="19.5" customHeight="1">
      <c r="A32" s="19">
        <v>405</v>
      </c>
      <c r="B32" s="21" t="s">
        <v>201</v>
      </c>
      <c r="C32" s="38"/>
      <c r="D32" s="38">
        <v>7517.8</v>
      </c>
      <c r="E32" s="38">
        <v>-17191.64</v>
      </c>
    </row>
    <row r="33" spans="1:5" ht="27.75" customHeight="1">
      <c r="A33" s="19">
        <v>406</v>
      </c>
      <c r="B33" s="21" t="s">
        <v>202</v>
      </c>
      <c r="C33" s="38"/>
      <c r="D33" s="38">
        <v>-4653.63</v>
      </c>
      <c r="E33" s="38">
        <v>6302.92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805.72</v>
      </c>
      <c r="E35" s="38">
        <v>1359.18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387595.19</v>
      </c>
      <c r="E37" s="38">
        <f>+SUM(E38:E42)</f>
        <v>434749.83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395257.02</v>
      </c>
      <c r="E39" s="38">
        <v>442463.8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-6711.83</v>
      </c>
      <c r="E41" s="38">
        <v>-6530.97</v>
      </c>
    </row>
    <row r="42" spans="1:5" ht="15.75" customHeight="1">
      <c r="A42" s="19">
        <v>418.419</v>
      </c>
      <c r="B42" s="21" t="s">
        <v>213</v>
      </c>
      <c r="C42" s="38"/>
      <c r="D42" s="38">
        <v>-950</v>
      </c>
      <c r="E42" s="38">
        <v>-1183</v>
      </c>
    </row>
    <row r="43" spans="1:5" ht="18" customHeight="1">
      <c r="A43" s="19"/>
      <c r="B43" s="20" t="s">
        <v>214</v>
      </c>
      <c r="C43" s="38"/>
      <c r="D43" s="38">
        <f>+SUM(D44:D52)</f>
        <v>17023.11</v>
      </c>
      <c r="E43" s="38">
        <f>+SUM(E44:E52)</f>
        <v>142613.06000000003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17023.11</v>
      </c>
      <c r="E47" s="38">
        <v>14577.14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127845.94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189.98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347729.0699999997</v>
      </c>
      <c r="E53" s="38">
        <f>+E10-E25</f>
        <v>376927.0499999998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542498.37</v>
      </c>
      <c r="E54" s="38">
        <f>+E55-E56+E57+E58+E62+E67+E74-E75</f>
        <v>514363.08</v>
      </c>
    </row>
    <row r="55" spans="1:5" ht="18.75" customHeight="1">
      <c r="A55" s="19"/>
      <c r="B55" s="20" t="s">
        <v>226</v>
      </c>
      <c r="C55" s="38"/>
      <c r="D55" s="38">
        <v>117612.73</v>
      </c>
      <c r="E55" s="38">
        <v>130494.89</v>
      </c>
    </row>
    <row r="56" spans="1:5" ht="16.5" customHeight="1">
      <c r="A56" s="19"/>
      <c r="B56" s="20" t="s">
        <v>227</v>
      </c>
      <c r="C56" s="38"/>
      <c r="D56" s="38">
        <v>-26694.1</v>
      </c>
      <c r="E56" s="38">
        <v>-9174.53</v>
      </c>
    </row>
    <row r="57" spans="1:5" ht="18" customHeight="1">
      <c r="A57" s="19"/>
      <c r="B57" s="20" t="s">
        <v>228</v>
      </c>
      <c r="C57" s="38"/>
      <c r="D57" s="38">
        <v>9494.02</v>
      </c>
      <c r="E57" s="38">
        <v>9125.41</v>
      </c>
    </row>
    <row r="58" spans="1:5" ht="15">
      <c r="A58" s="18"/>
      <c r="B58" s="20" t="s">
        <v>229</v>
      </c>
      <c r="C58" s="38"/>
      <c r="D58" s="38">
        <f>+D59+D60+D61</f>
        <v>145205.97</v>
      </c>
      <c r="E58" s="38">
        <f>+E59+E60+E61</f>
        <v>151691.03</v>
      </c>
    </row>
    <row r="59" spans="1:5" ht="18" customHeight="1">
      <c r="A59" s="19"/>
      <c r="B59" s="21" t="s">
        <v>230</v>
      </c>
      <c r="C59" s="38"/>
      <c r="D59" s="38">
        <v>84968.89</v>
      </c>
      <c r="E59" s="38">
        <v>86559.82</v>
      </c>
    </row>
    <row r="60" spans="1:5" ht="15">
      <c r="A60" s="19"/>
      <c r="B60" s="21" t="s">
        <v>231</v>
      </c>
      <c r="C60" s="38"/>
      <c r="D60" s="38">
        <v>60237.08</v>
      </c>
      <c r="E60" s="38">
        <v>65131.21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10024.18</v>
      </c>
      <c r="E62" s="38">
        <f>+E63+E64+E65+E66</f>
        <v>6877.58</v>
      </c>
    </row>
    <row r="63" spans="1:5" ht="30">
      <c r="A63" s="19"/>
      <c r="B63" s="21" t="s">
        <v>234</v>
      </c>
      <c r="C63" s="38"/>
      <c r="D63" s="38">
        <v>494.14</v>
      </c>
      <c r="E63" s="38">
        <v>536.82</v>
      </c>
    </row>
    <row r="64" spans="1:5" ht="14.25" customHeight="1">
      <c r="A64" s="19"/>
      <c r="B64" s="21" t="s">
        <v>235</v>
      </c>
      <c r="C64" s="38"/>
      <c r="D64" s="38">
        <v>6552.7</v>
      </c>
      <c r="E64" s="38">
        <v>3426.71</v>
      </c>
    </row>
    <row r="65" spans="1:5" ht="15.75" customHeight="1">
      <c r="A65" s="19"/>
      <c r="B65" s="21" t="s">
        <v>236</v>
      </c>
      <c r="C65" s="38"/>
      <c r="D65" s="38">
        <v>2977.34</v>
      </c>
      <c r="E65" s="38">
        <v>2914.05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214015.21000000002</v>
      </c>
      <c r="E67" s="38">
        <f>+E68+E69+E70+E71+E72+E73</f>
        <v>191499.44</v>
      </c>
    </row>
    <row r="68" spans="1:5" ht="44.25" customHeight="1">
      <c r="A68" s="19"/>
      <c r="B68" s="21" t="s">
        <v>239</v>
      </c>
      <c r="C68" s="38"/>
      <c r="D68" s="38">
        <v>77793.14</v>
      </c>
      <c r="E68" s="38">
        <v>66864.79</v>
      </c>
    </row>
    <row r="69" spans="1:5" ht="15.75" customHeight="1">
      <c r="A69" s="19"/>
      <c r="B69" s="21" t="s">
        <v>240</v>
      </c>
      <c r="C69" s="38"/>
      <c r="D69" s="38">
        <v>50231.7</v>
      </c>
      <c r="E69" s="38">
        <v>45731.7</v>
      </c>
    </row>
    <row r="70" spans="1:5" ht="15.75" customHeight="1">
      <c r="A70" s="19"/>
      <c r="B70" s="21" t="s">
        <v>241</v>
      </c>
      <c r="C70" s="38"/>
      <c r="D70" s="38">
        <v>5001.13</v>
      </c>
      <c r="E70" s="38">
        <v>5265.66</v>
      </c>
    </row>
    <row r="71" spans="1:5" ht="15.75" customHeight="1">
      <c r="A71" s="19"/>
      <c r="B71" s="21" t="s">
        <v>242</v>
      </c>
      <c r="C71" s="38"/>
      <c r="D71" s="38">
        <v>1684.84</v>
      </c>
      <c r="E71" s="38">
        <v>2013.97</v>
      </c>
    </row>
    <row r="72" spans="1:5" ht="15.75" customHeight="1">
      <c r="A72" s="19"/>
      <c r="B72" s="21" t="s">
        <v>243</v>
      </c>
      <c r="C72" s="38"/>
      <c r="D72" s="38">
        <v>21443.64</v>
      </c>
      <c r="E72" s="38">
        <v>26754.37</v>
      </c>
    </row>
    <row r="73" spans="1:5" ht="15.75" customHeight="1">
      <c r="A73" s="19"/>
      <c r="B73" s="21" t="s">
        <v>244</v>
      </c>
      <c r="C73" s="38"/>
      <c r="D73" s="38">
        <v>57860.76</v>
      </c>
      <c r="E73" s="38">
        <v>44868.95</v>
      </c>
    </row>
    <row r="74" spans="1:5" ht="15.75" customHeight="1">
      <c r="A74" s="19"/>
      <c r="B74" s="20" t="s">
        <v>245</v>
      </c>
      <c r="C74" s="38"/>
      <c r="D74" s="38">
        <v>19452.16</v>
      </c>
      <c r="E74" s="38">
        <v>15500.2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-194769.30000000028</v>
      </c>
      <c r="E76" s="38">
        <f>+E53-E54</f>
        <v>-137436.0300000002</v>
      </c>
    </row>
    <row r="77" spans="1:5" ht="15.75" customHeight="1">
      <c r="A77" s="19"/>
      <c r="B77" s="20" t="s">
        <v>248</v>
      </c>
      <c r="C77" s="38"/>
      <c r="D77" s="38">
        <f>+D92+D109</f>
        <v>165629.88</v>
      </c>
      <c r="E77" s="38">
        <f>+E92+E109</f>
        <v>138545.91</v>
      </c>
    </row>
    <row r="78" spans="1:5" ht="31.5" customHeight="1">
      <c r="A78" s="19"/>
      <c r="B78" s="20" t="s">
        <v>249</v>
      </c>
      <c r="C78" s="38"/>
      <c r="D78" s="38">
        <f>+SUM(D79:D84)</f>
        <v>146128.22</v>
      </c>
      <c r="E78" s="38">
        <f>+SUM(E79:E84)</f>
        <v>109097.68</v>
      </c>
    </row>
    <row r="79" spans="1:5" ht="15.75" customHeight="1">
      <c r="A79" s="19">
        <v>770</v>
      </c>
      <c r="B79" s="21" t="s">
        <v>250</v>
      </c>
      <c r="C79" s="38"/>
      <c r="D79" s="38">
        <v>146128.22</v>
      </c>
      <c r="E79" s="38">
        <v>109097.68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146128.22</v>
      </c>
      <c r="E92" s="38">
        <f>+E78-E85</f>
        <v>109097.68</v>
      </c>
    </row>
    <row r="93" spans="1:5" ht="32.25" customHeight="1">
      <c r="A93" s="19"/>
      <c r="B93" s="20" t="s">
        <v>267</v>
      </c>
      <c r="C93" s="38"/>
      <c r="D93" s="38">
        <f>+SUM(D94:D100)</f>
        <v>19501.66</v>
      </c>
      <c r="E93" s="38">
        <f>+SUM(E94:E100)</f>
        <v>29448.23</v>
      </c>
    </row>
    <row r="94" spans="1:5" ht="17.25" customHeight="1">
      <c r="A94" s="19">
        <v>770</v>
      </c>
      <c r="B94" s="21" t="s">
        <v>268</v>
      </c>
      <c r="C94" s="38"/>
      <c r="D94" s="38">
        <v>19501.66</v>
      </c>
      <c r="E94" s="38">
        <v>29448.23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19501.66</v>
      </c>
      <c r="E109" s="38">
        <f>+E93-E101</f>
        <v>29448.23</v>
      </c>
    </row>
    <row r="110" spans="1:5" ht="32.25" customHeight="1">
      <c r="A110" s="19"/>
      <c r="B110" s="20" t="s">
        <v>289</v>
      </c>
      <c r="C110" s="38"/>
      <c r="D110" s="38">
        <f>+D76+D77</f>
        <v>-29139.420000000275</v>
      </c>
      <c r="E110" s="38">
        <f>+E76+E77</f>
        <v>1109.879999999801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-29139.420000000275</v>
      </c>
      <c r="E114" s="38">
        <f>+E110-E111</f>
        <v>1109.879999999801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1791526.9100000001</v>
      </c>
      <c r="E11" s="48">
        <f>+SUM(E12:E15)</f>
        <v>2330990.65</v>
      </c>
    </row>
    <row r="12" spans="1:5" ht="17.25" customHeight="1">
      <c r="A12" s="31"/>
      <c r="B12" s="32" t="s">
        <v>8</v>
      </c>
      <c r="C12" s="48"/>
      <c r="D12" s="48">
        <v>1502526.76</v>
      </c>
      <c r="E12" s="48">
        <v>1490063.2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289000.15</v>
      </c>
      <c r="E14" s="48">
        <v>840927.45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1544912.26</v>
      </c>
      <c r="E16" s="48">
        <f>+SUM(E17:E24)</f>
        <v>1570737.3200000003</v>
      </c>
    </row>
    <row r="17" spans="1:5" ht="26.25">
      <c r="A17" s="19"/>
      <c r="B17" s="32" t="s">
        <v>13</v>
      </c>
      <c r="C17" s="48"/>
      <c r="D17" s="48">
        <v>934988.72</v>
      </c>
      <c r="E17" s="48">
        <v>930439.54</v>
      </c>
    </row>
    <row r="18" spans="1:5" ht="26.25">
      <c r="A18" s="19"/>
      <c r="B18" s="32" t="s">
        <v>14</v>
      </c>
      <c r="C18" s="48"/>
      <c r="D18" s="48">
        <v>35978.6</v>
      </c>
      <c r="E18" s="48">
        <v>78997.02</v>
      </c>
    </row>
    <row r="19" spans="1:5" ht="26.25">
      <c r="A19" s="19"/>
      <c r="B19" s="32" t="s">
        <v>15</v>
      </c>
      <c r="C19" s="48"/>
      <c r="D19" s="48">
        <v>85718.89</v>
      </c>
      <c r="E19" s="48">
        <v>86559.82</v>
      </c>
    </row>
    <row r="20" spans="1:5" ht="15">
      <c r="A20" s="19"/>
      <c r="B20" s="32" t="s">
        <v>16</v>
      </c>
      <c r="C20" s="48"/>
      <c r="D20" s="48">
        <v>69698.07</v>
      </c>
      <c r="E20" s="48">
        <v>72366.86</v>
      </c>
    </row>
    <row r="21" spans="1:5" ht="15">
      <c r="A21" s="19"/>
      <c r="B21" s="32" t="s">
        <v>17</v>
      </c>
      <c r="C21" s="48"/>
      <c r="D21" s="48">
        <v>50231.7</v>
      </c>
      <c r="E21" s="48">
        <v>40650.4</v>
      </c>
    </row>
    <row r="22" spans="1:5" ht="15">
      <c r="A22" s="19"/>
      <c r="B22" s="32" t="s">
        <v>18</v>
      </c>
      <c r="C22" s="48"/>
      <c r="D22" s="48">
        <v>133200.75</v>
      </c>
      <c r="E22" s="48">
        <v>150557.39</v>
      </c>
    </row>
    <row r="23" spans="1:5" ht="15">
      <c r="A23" s="19"/>
      <c r="B23" s="32" t="s">
        <v>19</v>
      </c>
      <c r="C23" s="48"/>
      <c r="D23" s="48">
        <v>235095.53</v>
      </c>
      <c r="E23" s="48">
        <v>211166.29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246614.65000000014</v>
      </c>
      <c r="E25" s="48">
        <f>+E11-E16</f>
        <v>760253.3299999996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148895.29</v>
      </c>
      <c r="E27" s="48">
        <f>+SUM(E28:E32)</f>
        <v>91590.91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148895.29</v>
      </c>
      <c r="E32" s="48">
        <v>91590.91</v>
      </c>
    </row>
    <row r="33" spans="1:5" ht="15">
      <c r="A33" s="28">
        <v>2</v>
      </c>
      <c r="B33" s="29" t="s">
        <v>30</v>
      </c>
      <c r="C33" s="48"/>
      <c r="D33" s="48">
        <f>+SUM(D34:D41)</f>
        <v>634803.81</v>
      </c>
      <c r="E33" s="48">
        <f>+SUM(E34:E41)</f>
        <v>1142494.3099999998</v>
      </c>
    </row>
    <row r="34" spans="1:5" ht="26.25">
      <c r="A34" s="31"/>
      <c r="B34" s="32" t="s">
        <v>31</v>
      </c>
      <c r="C34" s="48"/>
      <c r="D34" s="48">
        <v>720265.89</v>
      </c>
      <c r="E34" s="48">
        <v>824078.61</v>
      </c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-90000</v>
      </c>
      <c r="E39" s="48">
        <v>299999</v>
      </c>
    </row>
    <row r="40" spans="1:5" ht="30" customHeight="1">
      <c r="A40" s="31"/>
      <c r="B40" s="32" t="s">
        <v>37</v>
      </c>
      <c r="C40" s="48"/>
      <c r="D40" s="48">
        <v>750</v>
      </c>
      <c r="E40" s="48">
        <v>6272.5</v>
      </c>
    </row>
    <row r="41" spans="1:5" ht="15">
      <c r="A41" s="31"/>
      <c r="B41" s="32" t="s">
        <v>38</v>
      </c>
      <c r="C41" s="48"/>
      <c r="D41" s="48">
        <v>3787.92</v>
      </c>
      <c r="E41" s="48">
        <v>12144.2</v>
      </c>
    </row>
    <row r="42" spans="1:5" ht="15">
      <c r="A42" s="28">
        <v>3</v>
      </c>
      <c r="B42" s="29" t="s">
        <v>39</v>
      </c>
      <c r="C42" s="48"/>
      <c r="D42" s="48">
        <f>+D27-D33</f>
        <v>-485908.52</v>
      </c>
      <c r="E42" s="48">
        <f>+E27-E33</f>
        <v>-1050903.4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300000</v>
      </c>
    </row>
    <row r="45" spans="1:5" ht="15">
      <c r="A45" s="31"/>
      <c r="B45" s="32" t="s">
        <v>43</v>
      </c>
      <c r="C45" s="48"/>
      <c r="D45" s="48">
        <v>300000</v>
      </c>
      <c r="E45" s="48">
        <v>300000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300000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60706.13000000012</v>
      </c>
      <c r="E56" s="48">
        <f>+E25+E42+E54</f>
        <v>9349.929999999702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152550.20000000013</v>
      </c>
      <c r="E58" s="48">
        <f>+E56+E59</f>
        <v>159801.4499999997</v>
      </c>
    </row>
    <row r="59" spans="1:5" ht="15">
      <c r="A59" s="30"/>
      <c r="B59" s="34" t="s">
        <v>56</v>
      </c>
      <c r="C59" s="48"/>
      <c r="D59" s="48">
        <v>91844.07</v>
      </c>
      <c r="E59" s="48">
        <v>150451.52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1000000</v>
      </c>
      <c r="C8" s="38"/>
      <c r="D8" s="38"/>
      <c r="E8" s="38"/>
      <c r="F8" s="38"/>
      <c r="G8" s="38"/>
      <c r="H8" s="38"/>
      <c r="I8" s="38"/>
      <c r="J8" s="38">
        <v>25213</v>
      </c>
      <c r="K8" s="38">
        <f>+SUM(B8:J8)</f>
        <v>1025213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5086</v>
      </c>
      <c r="K15" s="38">
        <f>+J15+B15</f>
        <v>5086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+B16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1300000</v>
      </c>
      <c r="C19" s="38"/>
      <c r="D19" s="38"/>
      <c r="E19" s="38"/>
      <c r="F19" s="38"/>
      <c r="G19" s="38"/>
      <c r="H19" s="38"/>
      <c r="I19" s="38"/>
      <c r="J19" s="38">
        <v>30299</v>
      </c>
      <c r="K19" s="38">
        <f>+SUM(B19:J19)</f>
        <v>1330299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1300000</v>
      </c>
      <c r="C22" s="38"/>
      <c r="D22" s="38"/>
      <c r="E22" s="38"/>
      <c r="F22" s="38"/>
      <c r="G22" s="38"/>
      <c r="H22" s="38"/>
      <c r="I22" s="38"/>
      <c r="J22" s="38">
        <v>30299</v>
      </c>
      <c r="K22" s="38">
        <f>+SUM(B22:J22)</f>
        <v>1330299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-29139</v>
      </c>
      <c r="K29" s="38">
        <f>+SUM(B29:J29)</f>
        <v>-29139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1600000</v>
      </c>
      <c r="C33" s="38"/>
      <c r="D33" s="38"/>
      <c r="E33" s="38"/>
      <c r="F33" s="38"/>
      <c r="G33" s="38"/>
      <c r="H33" s="38"/>
      <c r="I33" s="38"/>
      <c r="J33" s="38">
        <f>+SUM(J22:J32)</f>
        <v>1160</v>
      </c>
      <c r="K33" s="38">
        <f>+SUM(B33:J33)</f>
        <v>1601160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2015-10-20T12:17:14Z</dcterms:modified>
  <cp:category/>
  <cp:version/>
  <cp:contentType/>
  <cp:contentStatus/>
</cp:coreProperties>
</file>