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Mjesečni izvještaji\2019 Januar\"/>
    </mc:Choice>
  </mc:AlternateContent>
  <xr:revisionPtr revIDLastSave="0" documentId="13_ncr:1_{2ABF88C2-E16E-4783-A747-2218FB38552B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F16" i="3"/>
  <c r="G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<sst xmlns="http://schemas.openxmlformats.org/spreadsheetml/2006/main" count="89" uniqueCount="79">
  <si>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</si>
  <si>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Swiss osiguranje AD</t>
  </si>
  <si>
    <t>Uniqa neživotno osiguranje AD</t>
  </si>
  <si>
    <t>Generali osiguranje Montenegro AD</t>
  </si>
  <si>
    <t>Wiener Stadtische životno osiguranje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</si>
  <si>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</si>
  <si>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</si>
  <si>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</si>
  <si>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</si>
  <si>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</si>
  <si>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</si>
  <si>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</si>
  <si>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</si>
  <si>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</si>
  <si>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</si>
  <si>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</si>
  <si>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</si>
  <si>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</si>
  <si>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</si>
  <si>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</si>
  <si>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</si>
  <si>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</si>
  <si>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</si>
  <si>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</si>
  <si>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</si>
  <si>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</si>
  <si>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</si>
  <si>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</si>
  <si>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</si>
  <si>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</si>
  <si>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</si>
  <si>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</si>
  <si>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</si>
  <si>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</si>
  <si>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</si>
  <si>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</si>
  <si>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</si>
  <si>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</si>
  <si>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</si>
  <si>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</si>
  <si>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</si>
  <si>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</si>
  <si>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</si>
  <si>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</si>
  <si>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</si>
  <si>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</si>
  <si>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</si>
  <si>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</si>
  <si>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</si>
  <si>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</si>
  <si>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</si>
  <si>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</si>
  <si>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</si>
  <si>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</si>
  <si>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</si>
  <si>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</si>
  <si>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</si>
  <si>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</si>
  <si>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</si>
  <si>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</si>
  <si>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t xml:space="preserve">BFP/ </t>
    </r>
    <r>
      <rPr>
        <sz val="9"/>
        <color theme="0"/>
        <rFont val="Arial"/>
        <family val="2"/>
        <charset val="238"/>
      </rPr>
      <t>GWP 
I 2018</t>
    </r>
  </si>
  <si>
    <r>
      <t xml:space="preserve">BFP/ </t>
    </r>
    <r>
      <rPr>
        <sz val="9"/>
        <color theme="0"/>
        <rFont val="Arial"/>
        <family val="2"/>
        <charset val="238"/>
      </rPr>
      <t>GWP
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</si>
  <si>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</si>
  <si>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I 2019</t>
    </r>
  </si>
  <si>
    <r>
      <t xml:space="preserve">BFP/ </t>
    </r>
    <r>
      <rPr>
        <sz val="9"/>
        <color theme="0"/>
        <rFont val="Arial"/>
        <family val="2"/>
        <charset val="238"/>
      </rPr>
      <t>GWP 
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</si>
  <si>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I 2019</t>
    </r>
  </si>
  <si>
    <r>
      <t xml:space="preserve">Učešće/ 
</t>
    </r>
    <r>
      <rPr>
        <sz val="9"/>
        <color theme="0"/>
        <rFont val="Arial"/>
        <family val="2"/>
        <charset val="238"/>
      </rPr>
      <t>Share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I 2018</t>
    </r>
  </si>
  <si>
    <r>
      <t xml:space="preserve">BFP/ </t>
    </r>
    <r>
      <rPr>
        <sz val="9"/>
        <color theme="0"/>
        <rFont val="Arial"/>
        <family val="2"/>
        <charset val="238"/>
      </rPr>
      <t>GWP
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</si>
  <si>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 2018</t>
    </r>
  </si>
  <si>
    <t>for the period 1 - 31 January 2019</t>
  </si>
  <si>
    <t>Table 1: Insurance data for the period 1 - 31 January 2019</t>
  </si>
  <si>
    <t>Table 2: Gross Written Premium for the period 1 - 31 January 2019</t>
  </si>
  <si>
    <t>Tablela 2: Bruto fakturisana premija za period od 1. do 31. januara 2019. godine</t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</si>
  <si>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ANO/ISA</t>
    </r>
  </si>
  <si>
    <t>Izvor/Source: ANO/ISA</t>
  </si>
  <si>
    <t>za period od 1. do 31. januara 2019. godine</t>
  </si>
  <si>
    <t>Februar, 2019. godine                                                                                verzija 02</t>
  </si>
  <si>
    <t>Tablela 1: Podaci o osiguranju za period od 1. do 31. januara 2019. godine</t>
  </si>
  <si>
    <t>February 2019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</si>
</sst>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171" fontId="56" fillId="3" borderId="11" xfId="6" applyNumberFormat="1" applyFont="1" applyFill="1" applyBorder="1" applyAlignment="1">
      <alignment horizontal="center" vertical="center"/>
    </xf>
    <xf numFmtId="3" fontId="57" fillId="36" borderId="11" xfId="3" applyNumberFormat="1" applyFont="1" applyFill="1" applyBorder="1" applyAlignment="1">
      <alignment horizontal="center" vertical="center" wrapText="1"/>
    </xf>
    <xf numFmtId="3" fontId="56" fillId="36" borderId="11" xfId="6" applyNumberFormat="1" applyFont="1" applyFill="1" applyBorder="1" applyAlignment="1">
      <alignment horizontal="center" vertical="center"/>
    </xf>
    <xf numFmtId="3" fontId="57" fillId="35" borderId="11" xfId="5" applyNumberFormat="1" applyFont="1" applyFill="1" applyBorder="1" applyAlignment="1">
      <alignment horizontal="center" vertical="center"/>
    </xf>
    <xf numFmtId="3" fontId="48" fillId="35" borderId="11" xfId="0" applyNumberFormat="1" applyFont="1" applyFill="1" applyBorder="1" applyAlignment="1">
      <alignment horizont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0" fontId="27" fillId="0" borderId="0" xfId="66" applyAlignment="1" applyProtection="1"/>
    <xf numFmtId="0" fontId="27" fillId="0" borderId="0" xfId="66" applyAlignment="1" applyProtection="1">
      <alignment horizontal="left"/>
    </xf>
    <xf numFmtId="171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8" fillId="2" borderId="11" xfId="0" applyNumberFormat="1" applyFont="1" applyFill="1" applyBorder="1" applyAlignment="1">
      <alignment horizontal="left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00651995833303E-3"/>
          <c:y val="5.9029718955238696E-2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9DF-4028-AA50-EE88E183A4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9DF-4028-AA50-EE88E183A4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9DF-4028-AA50-EE88E183A4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9DF-4028-AA50-EE88E183A4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9DF-4028-AA50-EE88E183A48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9DF-4028-AA50-EE88E183A48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9DF-4028-AA50-EE88E183A48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9DF-4028-AA50-EE88E183A48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F-4028-AA50-EE88E183A48A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DF-4028-AA50-EE88E183A48A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DF-4028-AA50-EE88E183A48A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DF-4028-AA50-EE88E183A48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DF-4028-AA50-EE88E183A48A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DF-4028-AA50-EE88E183A48A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DF-4028-AA50-EE88E183A48A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DF-4028-AA50-EE88E183A48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[1]MO_I!$G$50:$G$57</c:f>
              <c:strCache>
                <c:ptCount val="8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20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[1]MO_I!$H$50:$H$57</c:f>
              <c:numCache>
                <c:formatCode>#,##0</c:formatCode>
                <c:ptCount val="8"/>
                <c:pt idx="0">
                  <c:v>2092710.144770625</c:v>
                </c:pt>
                <c:pt idx="1">
                  <c:v>1583857.9756880733</c:v>
                </c:pt>
                <c:pt idx="2">
                  <c:v>1124465.2230000007</c:v>
                </c:pt>
                <c:pt idx="3">
                  <c:v>852306.37050000031</c:v>
                </c:pt>
                <c:pt idx="4">
                  <c:v>426411.28165137616</c:v>
                </c:pt>
                <c:pt idx="5">
                  <c:v>408182.44504587154</c:v>
                </c:pt>
                <c:pt idx="6">
                  <c:v>309627.52000000002</c:v>
                </c:pt>
                <c:pt idx="7">
                  <c:v>606838.28408715699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DF-4028-AA50-EE88E183A48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C9DF-4028-AA50-EE88E183A4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C9DF-4028-AA50-EE88E183A4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C9DF-4028-AA50-EE88E183A4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C9DF-4028-AA50-EE88E183A4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C9DF-4028-AA50-EE88E183A48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C9DF-4028-AA50-EE88E183A48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C9DF-4028-AA50-EE88E183A48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C9DF-4028-AA50-EE88E183A48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9DF-4028-AA50-EE88E183A48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9DF-4028-AA50-EE88E183A48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9DF-4028-AA50-EE88E183A48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9DF-4028-AA50-EE88E183A48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9DF-4028-AA50-EE88E183A48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C9DF-4028-AA50-EE88E183A48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C9DF-4028-AA50-EE88E183A48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C9DF-4028-AA50-EE88E183A4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[1]MO_I!$G$50:$G$57</c:f>
              <c:strCache>
                <c:ptCount val="8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20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[1]MO_I!$I$50:$I$57</c:f>
              <c:numCache>
                <c:formatCode>0.0%</c:formatCode>
                <c:ptCount val="8"/>
                <c:pt idx="0">
                  <c:v>0.28263064640340479</c:v>
                </c:pt>
                <c:pt idx="1">
                  <c:v>0.21390769505204141</c:v>
                </c:pt>
                <c:pt idx="2">
                  <c:v>0.15186447756694599</c:v>
                </c:pt>
                <c:pt idx="3">
                  <c:v>0.11510810564477758</c:v>
                </c:pt>
                <c:pt idx="4">
                  <c:v>5.7588909992139496E-2</c:v>
                </c:pt>
                <c:pt idx="5">
                  <c:v>5.5127017270937766E-2</c:v>
                </c:pt>
                <c:pt idx="6">
                  <c:v>4.1816697042616403E-2</c:v>
                </c:pt>
                <c:pt idx="7">
                  <c:v>8.1956451027136792E-2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9DF-4028-AA50-EE88E183A48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37</xdr:row>
      <xdr:rowOff>19050</xdr:rowOff>
    </xdr:from>
    <xdr:to>
      <xdr:col>6</xdr:col>
      <xdr:colOff>371475</xdr:colOff>
      <xdr:row>65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ABB020-9798-4AD1-B36D-1CE0C76A8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50">
          <cell r="G50">
            <v>10</v>
          </cell>
          <cell r="H50">
            <v>2092710.144770625</v>
          </cell>
          <cell r="I50">
            <v>0.28263064640340479</v>
          </cell>
        </row>
        <row r="51">
          <cell r="G51">
            <v>9</v>
          </cell>
          <cell r="H51">
            <v>1583857.9756880733</v>
          </cell>
          <cell r="I51">
            <v>0.21390769505204141</v>
          </cell>
        </row>
        <row r="52">
          <cell r="G52">
            <v>1</v>
          </cell>
          <cell r="H52">
            <v>1124465.2230000007</v>
          </cell>
          <cell r="I52">
            <v>0.15186447756694599</v>
          </cell>
        </row>
        <row r="53">
          <cell r="G53">
            <v>20</v>
          </cell>
          <cell r="H53">
            <v>852306.37050000031</v>
          </cell>
          <cell r="I53">
            <v>0.11510810564477758</v>
          </cell>
        </row>
        <row r="54">
          <cell r="G54">
            <v>3</v>
          </cell>
          <cell r="H54">
            <v>426411.28165137616</v>
          </cell>
          <cell r="I54">
            <v>5.7588909992139496E-2</v>
          </cell>
        </row>
        <row r="55">
          <cell r="G55">
            <v>8</v>
          </cell>
          <cell r="H55">
            <v>408182.44504587154</v>
          </cell>
          <cell r="I55">
            <v>5.5127017270937766E-2</v>
          </cell>
        </row>
        <row r="56">
          <cell r="G56">
            <v>2</v>
          </cell>
          <cell r="H56">
            <v>309627.52000000002</v>
          </cell>
          <cell r="I56">
            <v>4.1816697042616403E-2</v>
          </cell>
        </row>
        <row r="57">
          <cell r="G57" t="str">
            <v>Ostalo (manje od 3%)/
Others (less than 3%)</v>
          </cell>
          <cell r="H57">
            <v>606838.28408715699</v>
          </cell>
          <cell r="I57">
            <v>8.1956451027136792E-2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D12" sqref="D12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8</v>
      </c>
    </row>
    <row r="8" spans="1:1" ht="15.75" customHeight="1" x14ac:dyDescent="0.25">
      <c r="A8" s="34"/>
    </row>
    <row r="9" spans="1:1" ht="15.75" customHeight="1" x14ac:dyDescent="0.25">
      <c r="A9" s="33" t="s">
        <v>9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48</v>
      </c>
    </row>
    <row r="13" spans="1:1" x14ac:dyDescent="0.25">
      <c r="A13" s="30" t="s">
        <v>75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49</v>
      </c>
    </row>
    <row r="17" spans="1:1" x14ac:dyDescent="0.25">
      <c r="A17" s="32" t="s">
        <v>69</v>
      </c>
    </row>
    <row r="22" spans="1:1" x14ac:dyDescent="0.25">
      <c r="A22" s="93" t="s">
        <v>76</v>
      </c>
    </row>
    <row r="23" spans="1:1" x14ac:dyDescent="0.25">
      <c r="A23" s="94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D29" sqref="D29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74" t="s">
        <v>59</v>
      </c>
    </row>
    <row r="5" spans="1:1" s="9" customFormat="1" x14ac:dyDescent="0.2">
      <c r="A5" s="51" t="s">
        <v>77</v>
      </c>
    </row>
    <row r="6" spans="1:1" s="10" customFormat="1" x14ac:dyDescent="0.2">
      <c r="A6" s="52" t="s">
        <v>70</v>
      </c>
    </row>
    <row r="7" spans="1:1" s="9" customFormat="1" x14ac:dyDescent="0.2">
      <c r="A7" s="2" t="s">
        <v>11</v>
      </c>
    </row>
    <row r="8" spans="1:1" s="10" customFormat="1" x14ac:dyDescent="0.2">
      <c r="A8" s="11" t="s">
        <v>10</v>
      </c>
    </row>
    <row r="9" spans="1:1" s="9" customFormat="1" x14ac:dyDescent="0.2">
      <c r="A9" s="38" t="s">
        <v>72</v>
      </c>
    </row>
    <row r="10" spans="1:1" s="10" customFormat="1" x14ac:dyDescent="0.2">
      <c r="A10" s="38" t="s">
        <v>71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zoomScaleNormal="100" workbookViewId="0">
      <selection activeCell="L17" sqref="L17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84" t="s">
        <v>77</v>
      </c>
      <c r="B2" s="84"/>
      <c r="C2" s="84"/>
      <c r="D2" s="84"/>
      <c r="E2" s="25"/>
      <c r="F2" s="25"/>
      <c r="G2" s="25"/>
    </row>
    <row r="3" spans="1:14" s="24" customFormat="1" ht="14.25" x14ac:dyDescent="0.2">
      <c r="A3" s="87" t="s">
        <v>70</v>
      </c>
      <c r="B3" s="87"/>
      <c r="C3" s="87"/>
      <c r="D3" s="87"/>
      <c r="E3" s="26"/>
      <c r="F3" s="26"/>
      <c r="G3" s="26"/>
    </row>
    <row r="5" spans="1:14" s="16" customFormat="1" ht="21" customHeight="1" x14ac:dyDescent="0.2">
      <c r="A5" s="83" t="s">
        <v>12</v>
      </c>
      <c r="B5" s="83" t="s">
        <v>54</v>
      </c>
      <c r="C5" s="80" t="s">
        <v>56</v>
      </c>
      <c r="D5" s="80"/>
      <c r="E5" s="79" t="s">
        <v>45</v>
      </c>
      <c r="F5" s="79"/>
      <c r="G5" s="79"/>
    </row>
    <row r="6" spans="1:14" s="15" customFormat="1" ht="23.25" customHeight="1" x14ac:dyDescent="0.25">
      <c r="A6" s="83"/>
      <c r="B6" s="83"/>
      <c r="C6" s="78" t="s">
        <v>13</v>
      </c>
      <c r="D6" s="78" t="s">
        <v>55</v>
      </c>
      <c r="E6" s="78" t="s">
        <v>50</v>
      </c>
      <c r="F6" s="77" t="s">
        <v>53</v>
      </c>
      <c r="G6" s="77"/>
    </row>
    <row r="7" spans="1:14" ht="33" customHeight="1" x14ac:dyDescent="0.2">
      <c r="A7" s="83"/>
      <c r="B7" s="83"/>
      <c r="C7" s="78"/>
      <c r="D7" s="78"/>
      <c r="E7" s="78"/>
      <c r="F7" s="69" t="s">
        <v>52</v>
      </c>
      <c r="G7" s="69" t="s">
        <v>51</v>
      </c>
      <c r="K7" s="17"/>
      <c r="L7" s="18"/>
      <c r="M7" s="18"/>
      <c r="N7" s="18"/>
    </row>
    <row r="8" spans="1:14" s="5" customFormat="1" ht="22.5" x14ac:dyDescent="0.2">
      <c r="A8" s="63">
        <v>1</v>
      </c>
      <c r="B8" s="45" t="s">
        <v>14</v>
      </c>
      <c r="C8" s="46">
        <v>3637</v>
      </c>
      <c r="D8" s="71">
        <v>1124465.2230000007</v>
      </c>
      <c r="E8" s="47">
        <v>1625</v>
      </c>
      <c r="F8" s="46">
        <v>757</v>
      </c>
      <c r="G8" s="71">
        <v>520482.66000000003</v>
      </c>
      <c r="H8" s="76"/>
      <c r="K8" s="1"/>
      <c r="L8" s="4"/>
      <c r="M8" s="4"/>
      <c r="N8" s="4"/>
    </row>
    <row r="9" spans="1:14" s="5" customFormat="1" ht="22.5" x14ac:dyDescent="0.2">
      <c r="A9" s="63">
        <v>2</v>
      </c>
      <c r="B9" s="45" t="s">
        <v>15</v>
      </c>
      <c r="C9" s="46">
        <v>1867</v>
      </c>
      <c r="D9" s="71">
        <v>309627.52000000002</v>
      </c>
      <c r="E9" s="47">
        <v>2245</v>
      </c>
      <c r="F9" s="46">
        <v>1219</v>
      </c>
      <c r="G9" s="71">
        <v>103767.61000000002</v>
      </c>
      <c r="H9" s="76"/>
    </row>
    <row r="10" spans="1:14" s="5" customFormat="1" ht="22.5" x14ac:dyDescent="0.2">
      <c r="A10" s="63">
        <v>3</v>
      </c>
      <c r="B10" s="45" t="s">
        <v>16</v>
      </c>
      <c r="C10" s="46">
        <v>1015</v>
      </c>
      <c r="D10" s="71">
        <v>426411.28165137616</v>
      </c>
      <c r="E10" s="47">
        <v>604</v>
      </c>
      <c r="F10" s="46">
        <v>241</v>
      </c>
      <c r="G10" s="71">
        <v>247290.83000000002</v>
      </c>
      <c r="H10" s="76"/>
    </row>
    <row r="11" spans="1:14" s="5" customFormat="1" ht="22.5" x14ac:dyDescent="0.2">
      <c r="A11" s="63">
        <v>4</v>
      </c>
      <c r="B11" s="45" t="s">
        <v>17</v>
      </c>
      <c r="C11" s="46">
        <v>0</v>
      </c>
      <c r="D11" s="71">
        <v>0</v>
      </c>
      <c r="E11" s="47">
        <v>0</v>
      </c>
      <c r="F11" s="46">
        <v>0</v>
      </c>
      <c r="G11" s="71">
        <v>0</v>
      </c>
      <c r="H11" s="76"/>
    </row>
    <row r="12" spans="1:14" s="5" customFormat="1" ht="22.5" x14ac:dyDescent="0.2">
      <c r="A12" s="63">
        <v>5</v>
      </c>
      <c r="B12" s="45" t="s">
        <v>18</v>
      </c>
      <c r="C12" s="46">
        <v>1</v>
      </c>
      <c r="D12" s="71">
        <v>783.56</v>
      </c>
      <c r="E12" s="47">
        <v>1</v>
      </c>
      <c r="F12" s="48">
        <v>0</v>
      </c>
      <c r="G12" s="72">
        <v>0</v>
      </c>
      <c r="H12" s="76"/>
    </row>
    <row r="13" spans="1:14" s="5" customFormat="1" ht="22.5" x14ac:dyDescent="0.2">
      <c r="A13" s="63">
        <v>6</v>
      </c>
      <c r="B13" s="45" t="s">
        <v>19</v>
      </c>
      <c r="C13" s="46">
        <v>0</v>
      </c>
      <c r="D13" s="71">
        <v>0</v>
      </c>
      <c r="E13" s="47">
        <v>1</v>
      </c>
      <c r="F13" s="46">
        <v>0</v>
      </c>
      <c r="G13" s="71">
        <v>0</v>
      </c>
      <c r="H13" s="76"/>
    </row>
    <row r="14" spans="1:14" s="5" customFormat="1" ht="22.5" customHeight="1" x14ac:dyDescent="0.2">
      <c r="A14" s="63">
        <v>7</v>
      </c>
      <c r="B14" s="45" t="s">
        <v>20</v>
      </c>
      <c r="C14" s="46">
        <v>50</v>
      </c>
      <c r="D14" s="71">
        <v>45943.356697247698</v>
      </c>
      <c r="E14" s="47">
        <v>18</v>
      </c>
      <c r="F14" s="46">
        <v>14</v>
      </c>
      <c r="G14" s="71">
        <v>1041.9000000000001</v>
      </c>
      <c r="H14" s="76"/>
    </row>
    <row r="15" spans="1:14" s="5" customFormat="1" ht="45" x14ac:dyDescent="0.2">
      <c r="A15" s="63">
        <v>8</v>
      </c>
      <c r="B15" s="45" t="s">
        <v>21</v>
      </c>
      <c r="C15" s="46">
        <v>854</v>
      </c>
      <c r="D15" s="71">
        <v>408182.44504587154</v>
      </c>
      <c r="E15" s="47">
        <v>79</v>
      </c>
      <c r="F15" s="46">
        <v>17</v>
      </c>
      <c r="G15" s="71">
        <v>5101.79</v>
      </c>
      <c r="H15" s="76"/>
    </row>
    <row r="16" spans="1:14" s="5" customFormat="1" ht="22.5" x14ac:dyDescent="0.2">
      <c r="A16" s="63">
        <v>9</v>
      </c>
      <c r="B16" s="45" t="s">
        <v>22</v>
      </c>
      <c r="C16" s="46">
        <v>1209</v>
      </c>
      <c r="D16" s="71">
        <v>1583857.9756880733</v>
      </c>
      <c r="E16" s="47">
        <v>281</v>
      </c>
      <c r="F16" s="46">
        <v>124</v>
      </c>
      <c r="G16" s="71">
        <v>53599.06</v>
      </c>
      <c r="H16" s="76"/>
    </row>
    <row r="17" spans="1:8" s="5" customFormat="1" ht="33.75" x14ac:dyDescent="0.2">
      <c r="A17" s="63">
        <v>10</v>
      </c>
      <c r="B17" s="45" t="s">
        <v>23</v>
      </c>
      <c r="C17" s="46">
        <v>17306</v>
      </c>
      <c r="D17" s="71">
        <v>2092710.144770625</v>
      </c>
      <c r="E17" s="47">
        <v>2519</v>
      </c>
      <c r="F17" s="46">
        <v>977</v>
      </c>
      <c r="G17" s="71">
        <v>781708.94000000018</v>
      </c>
      <c r="H17" s="76"/>
    </row>
    <row r="18" spans="1:8" s="5" customFormat="1" ht="33.75" x14ac:dyDescent="0.2">
      <c r="A18" s="63">
        <v>11</v>
      </c>
      <c r="B18" s="45" t="s">
        <v>24</v>
      </c>
      <c r="C18" s="46">
        <v>2</v>
      </c>
      <c r="D18" s="71">
        <v>2436.1322935779817</v>
      </c>
      <c r="E18" s="47">
        <v>9</v>
      </c>
      <c r="F18" s="46">
        <v>8</v>
      </c>
      <c r="G18" s="71">
        <v>1468.18</v>
      </c>
      <c r="H18" s="76"/>
    </row>
    <row r="19" spans="1:8" s="5" customFormat="1" ht="33.75" x14ac:dyDescent="0.2">
      <c r="A19" s="63">
        <v>12</v>
      </c>
      <c r="B19" s="45" t="s">
        <v>25</v>
      </c>
      <c r="C19" s="46">
        <v>59</v>
      </c>
      <c r="D19" s="71">
        <v>3465.1037614678899</v>
      </c>
      <c r="E19" s="47">
        <v>8</v>
      </c>
      <c r="F19" s="46">
        <v>3</v>
      </c>
      <c r="G19" s="71">
        <v>614.32000000000005</v>
      </c>
      <c r="H19" s="76"/>
    </row>
    <row r="20" spans="1:8" s="5" customFormat="1" ht="22.5" customHeight="1" x14ac:dyDescent="0.2">
      <c r="A20" s="63">
        <v>13</v>
      </c>
      <c r="B20" s="45" t="s">
        <v>26</v>
      </c>
      <c r="C20" s="46">
        <v>178</v>
      </c>
      <c r="D20" s="71">
        <v>194151.00155963306</v>
      </c>
      <c r="E20" s="47">
        <v>145</v>
      </c>
      <c r="F20" s="46">
        <v>25</v>
      </c>
      <c r="G20" s="71">
        <v>1903.63</v>
      </c>
      <c r="H20" s="76"/>
    </row>
    <row r="21" spans="1:8" s="5" customFormat="1" ht="22.5" customHeight="1" x14ac:dyDescent="0.2">
      <c r="A21" s="63">
        <v>14</v>
      </c>
      <c r="B21" s="45" t="s">
        <v>27</v>
      </c>
      <c r="C21" s="46">
        <v>172</v>
      </c>
      <c r="D21" s="71">
        <v>92267.315963302754</v>
      </c>
      <c r="E21" s="47">
        <v>9</v>
      </c>
      <c r="F21" s="46">
        <v>6</v>
      </c>
      <c r="G21" s="71">
        <v>13084.34</v>
      </c>
      <c r="H21" s="76"/>
    </row>
    <row r="22" spans="1:8" s="5" customFormat="1" ht="22.5" x14ac:dyDescent="0.2">
      <c r="A22" s="63">
        <v>15</v>
      </c>
      <c r="B22" s="45" t="s">
        <v>28</v>
      </c>
      <c r="C22" s="46">
        <v>4</v>
      </c>
      <c r="D22" s="71">
        <v>1396.7798165137613</v>
      </c>
      <c r="E22" s="47">
        <v>3</v>
      </c>
      <c r="F22" s="46">
        <v>2</v>
      </c>
      <c r="G22" s="71">
        <v>402.68</v>
      </c>
      <c r="H22" s="76"/>
    </row>
    <row r="23" spans="1:8" s="5" customFormat="1" ht="22.5" x14ac:dyDescent="0.2">
      <c r="A23" s="63">
        <v>16</v>
      </c>
      <c r="B23" s="45" t="s">
        <v>29</v>
      </c>
      <c r="C23" s="46">
        <v>19</v>
      </c>
      <c r="D23" s="71">
        <v>70395.518256880721</v>
      </c>
      <c r="E23" s="47">
        <v>1</v>
      </c>
      <c r="F23" s="46">
        <v>1</v>
      </c>
      <c r="G23" s="71">
        <v>218.9</v>
      </c>
      <c r="H23" s="76"/>
    </row>
    <row r="24" spans="1:8" s="5" customFormat="1" ht="22.5" customHeight="1" x14ac:dyDescent="0.2">
      <c r="A24" s="63">
        <v>17</v>
      </c>
      <c r="B24" s="45" t="s">
        <v>30</v>
      </c>
      <c r="C24" s="46">
        <v>54</v>
      </c>
      <c r="D24" s="71">
        <v>726.51376146789062</v>
      </c>
      <c r="E24" s="47">
        <v>0</v>
      </c>
      <c r="F24" s="46">
        <v>0</v>
      </c>
      <c r="G24" s="71">
        <v>0</v>
      </c>
      <c r="H24" s="76"/>
    </row>
    <row r="25" spans="1:8" s="5" customFormat="1" ht="22.5" x14ac:dyDescent="0.2">
      <c r="A25" s="63">
        <v>18</v>
      </c>
      <c r="B25" s="45" t="s">
        <v>31</v>
      </c>
      <c r="C25" s="46">
        <v>3885</v>
      </c>
      <c r="D25" s="71">
        <v>73940.552477064732</v>
      </c>
      <c r="E25" s="47">
        <v>456</v>
      </c>
      <c r="F25" s="46">
        <v>223</v>
      </c>
      <c r="G25" s="71">
        <v>21040.530000000006</v>
      </c>
      <c r="H25" s="76"/>
    </row>
    <row r="26" spans="1:8" s="5" customFormat="1" ht="22.5" x14ac:dyDescent="0.2">
      <c r="A26" s="63">
        <v>19</v>
      </c>
      <c r="B26" s="45" t="s">
        <v>32</v>
      </c>
      <c r="C26" s="46">
        <v>1020</v>
      </c>
      <c r="D26" s="71">
        <v>13088.67</v>
      </c>
      <c r="E26" s="47">
        <v>77</v>
      </c>
      <c r="F26" s="46">
        <v>73</v>
      </c>
      <c r="G26" s="71">
        <v>4242.34</v>
      </c>
      <c r="H26" s="76"/>
    </row>
    <row r="27" spans="1:8" s="5" customFormat="1" ht="22.5" x14ac:dyDescent="0.2">
      <c r="A27" s="63">
        <v>20</v>
      </c>
      <c r="B27" s="45" t="s">
        <v>33</v>
      </c>
      <c r="C27" s="46">
        <v>34766</v>
      </c>
      <c r="D27" s="71">
        <v>852306.37050000031</v>
      </c>
      <c r="E27" s="47">
        <v>394</v>
      </c>
      <c r="F27" s="46">
        <v>140</v>
      </c>
      <c r="G27" s="71">
        <v>336109.72</v>
      </c>
      <c r="H27" s="76"/>
    </row>
    <row r="28" spans="1:8" s="5" customFormat="1" ht="22.5" x14ac:dyDescent="0.2">
      <c r="A28" s="63">
        <v>21</v>
      </c>
      <c r="B28" s="45" t="s">
        <v>34</v>
      </c>
      <c r="C28" s="46">
        <v>44</v>
      </c>
      <c r="D28" s="71">
        <v>16341.65</v>
      </c>
      <c r="E28" s="47">
        <v>8</v>
      </c>
      <c r="F28" s="46">
        <v>7</v>
      </c>
      <c r="G28" s="71">
        <v>1874.19</v>
      </c>
      <c r="H28" s="76"/>
    </row>
    <row r="29" spans="1:8" s="5" customFormat="1" ht="45" x14ac:dyDescent="0.2">
      <c r="A29" s="63">
        <v>22</v>
      </c>
      <c r="B29" s="45" t="s">
        <v>35</v>
      </c>
      <c r="C29" s="46">
        <v>23608</v>
      </c>
      <c r="D29" s="71">
        <v>91402.129500000214</v>
      </c>
      <c r="E29" s="47">
        <v>87</v>
      </c>
      <c r="F29" s="46">
        <v>55</v>
      </c>
      <c r="G29" s="71">
        <v>25535.85</v>
      </c>
      <c r="H29" s="76"/>
    </row>
    <row r="30" spans="1:8" s="5" customFormat="1" ht="22.5" customHeight="1" x14ac:dyDescent="0.2">
      <c r="A30" s="63">
        <v>23</v>
      </c>
      <c r="B30" s="45" t="s">
        <v>36</v>
      </c>
      <c r="C30" s="46">
        <v>1</v>
      </c>
      <c r="D30" s="71">
        <v>500</v>
      </c>
      <c r="E30" s="47">
        <v>0</v>
      </c>
      <c r="F30" s="46">
        <v>0</v>
      </c>
      <c r="G30" s="71">
        <v>0</v>
      </c>
      <c r="H30" s="76"/>
    </row>
    <row r="31" spans="1:8" s="19" customFormat="1" ht="24.6" customHeight="1" x14ac:dyDescent="0.2">
      <c r="A31" s="64"/>
      <c r="B31" s="49" t="s">
        <v>37</v>
      </c>
      <c r="C31" s="50">
        <f>SUM(C8:C26)</f>
        <v>31332</v>
      </c>
      <c r="D31" s="50">
        <f t="shared" ref="D31:G31" si="0">SUM(D8:D26)</f>
        <v>6443849.0947431037</v>
      </c>
      <c r="E31" s="50">
        <f>SUM(E8:E26)</f>
        <v>8081</v>
      </c>
      <c r="F31" s="50">
        <f t="shared" si="0"/>
        <v>3690</v>
      </c>
      <c r="G31" s="50">
        <f t="shared" si="0"/>
        <v>1755967.7100000002</v>
      </c>
      <c r="H31" s="76"/>
    </row>
    <row r="32" spans="1:8" s="19" customFormat="1" ht="24.6" customHeight="1" x14ac:dyDescent="0.2">
      <c r="A32" s="64"/>
      <c r="B32" s="49" t="s">
        <v>38</v>
      </c>
      <c r="C32" s="50">
        <f>SUM(C27:C30)</f>
        <v>58419</v>
      </c>
      <c r="D32" s="50">
        <f>SUM(D27:D30)</f>
        <v>960550.15000000061</v>
      </c>
      <c r="E32" s="50">
        <f t="shared" ref="E32:F32" si="1">SUM(E27:E30)</f>
        <v>489</v>
      </c>
      <c r="F32" s="50">
        <f t="shared" si="1"/>
        <v>202</v>
      </c>
      <c r="G32" s="50">
        <f>SUM(G27:G30)</f>
        <v>363519.75999999995</v>
      </c>
      <c r="H32" s="76"/>
    </row>
    <row r="33" spans="1:8" s="19" customFormat="1" ht="24.6" customHeight="1" x14ac:dyDescent="0.2">
      <c r="A33" s="64"/>
      <c r="B33" s="65" t="s">
        <v>39</v>
      </c>
      <c r="C33" s="66">
        <f>C31+C32</f>
        <v>89751</v>
      </c>
      <c r="D33" s="66">
        <f t="shared" ref="D33:G33" si="2">D31+D32</f>
        <v>7404399.2447431041</v>
      </c>
      <c r="E33" s="66">
        <f t="shared" si="2"/>
        <v>8570</v>
      </c>
      <c r="F33" s="66">
        <f t="shared" si="2"/>
        <v>3892</v>
      </c>
      <c r="G33" s="66">
        <f t="shared" si="2"/>
        <v>2119487.4700000002</v>
      </c>
      <c r="H33" s="76"/>
    </row>
    <row r="34" spans="1:8" x14ac:dyDescent="0.2">
      <c r="A34" s="3" t="s">
        <v>74</v>
      </c>
    </row>
    <row r="36" spans="1:8" ht="15" x14ac:dyDescent="0.2">
      <c r="A36" s="86" t="s">
        <v>11</v>
      </c>
      <c r="B36" s="86"/>
      <c r="C36" s="86"/>
    </row>
    <row r="37" spans="1:8" ht="14.25" x14ac:dyDescent="0.2">
      <c r="A37" s="85" t="s">
        <v>10</v>
      </c>
      <c r="B37" s="85"/>
      <c r="C37" s="85"/>
    </row>
    <row r="60" spans="2:4" x14ac:dyDescent="0.2">
      <c r="B60" s="82"/>
      <c r="C60" s="82"/>
      <c r="D60" s="82"/>
    </row>
    <row r="61" spans="2:4" x14ac:dyDescent="0.2">
      <c r="B61" s="73"/>
      <c r="C61" s="73"/>
      <c r="D61" s="73"/>
    </row>
    <row r="62" spans="2:4" x14ac:dyDescent="0.2">
      <c r="B62" s="73"/>
      <c r="C62" s="73"/>
      <c r="D62" s="73"/>
    </row>
    <row r="66" spans="1:2" x14ac:dyDescent="0.2">
      <c r="A66" s="3" t="s">
        <v>74</v>
      </c>
    </row>
    <row r="69" spans="1:2" s="8" customFormat="1" ht="12.75" x14ac:dyDescent="0.2">
      <c r="A69" s="81" t="s">
        <v>47</v>
      </c>
      <c r="B69" s="81"/>
    </row>
    <row r="90" spans="2:2" x14ac:dyDescent="0.2">
      <c r="B90" s="6"/>
    </row>
  </sheetData>
  <mergeCells count="14">
    <mergeCell ref="A69:B69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33"/>
  <sheetViews>
    <sheetView showGridLines="0" tabSelected="1" zoomScaleNormal="100" workbookViewId="0">
      <selection activeCell="C28" sqref="C28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5" s="21" customFormat="1" ht="15" customHeight="1" x14ac:dyDescent="0.2">
      <c r="A2" s="89" t="s">
        <v>72</v>
      </c>
      <c r="B2" s="89"/>
      <c r="C2" s="89"/>
      <c r="D2" s="89"/>
      <c r="E2" s="89"/>
      <c r="F2" s="89"/>
      <c r="G2" s="27"/>
      <c r="H2" s="27"/>
      <c r="I2" s="27"/>
      <c r="J2" s="27"/>
      <c r="K2" s="27"/>
      <c r="L2" s="27"/>
      <c r="M2" s="27"/>
      <c r="N2" s="27"/>
    </row>
    <row r="3" spans="1:15" s="22" customFormat="1" ht="14.25" customHeight="1" x14ac:dyDescent="0.2">
      <c r="A3" s="90" t="s">
        <v>71</v>
      </c>
      <c r="B3" s="90"/>
      <c r="C3" s="90"/>
      <c r="D3" s="90"/>
      <c r="E3" s="90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">
      <c r="M4" s="88"/>
      <c r="N4" s="88"/>
    </row>
    <row r="5" spans="1:15" s="14" customFormat="1" ht="24" customHeight="1" x14ac:dyDescent="0.2">
      <c r="A5" s="92" t="s">
        <v>44</v>
      </c>
      <c r="B5" s="91" t="s">
        <v>40</v>
      </c>
      <c r="C5" s="91"/>
      <c r="D5" s="91"/>
      <c r="E5" s="91"/>
      <c r="F5" s="91" t="s">
        <v>41</v>
      </c>
      <c r="G5" s="91"/>
      <c r="H5" s="91"/>
      <c r="I5" s="91"/>
      <c r="J5" s="91" t="s">
        <v>42</v>
      </c>
      <c r="K5" s="91"/>
      <c r="L5" s="91"/>
      <c r="M5" s="91"/>
      <c r="N5" s="91"/>
    </row>
    <row r="6" spans="1:15" s="13" customFormat="1" ht="24" x14ac:dyDescent="0.2">
      <c r="A6" s="92"/>
      <c r="B6" s="70" t="s">
        <v>60</v>
      </c>
      <c r="C6" s="70" t="s">
        <v>61</v>
      </c>
      <c r="D6" s="70" t="s">
        <v>62</v>
      </c>
      <c r="E6" s="70" t="s">
        <v>63</v>
      </c>
      <c r="F6" s="70" t="s">
        <v>64</v>
      </c>
      <c r="G6" s="70" t="s">
        <v>61</v>
      </c>
      <c r="H6" s="70" t="s">
        <v>66</v>
      </c>
      <c r="I6" s="70" t="s">
        <v>65</v>
      </c>
      <c r="J6" s="70" t="s">
        <v>67</v>
      </c>
      <c r="K6" s="70" t="s">
        <v>61</v>
      </c>
      <c r="L6" s="70" t="s">
        <v>68</v>
      </c>
      <c r="M6" s="70" t="s">
        <v>65</v>
      </c>
      <c r="N6" s="70" t="s">
        <v>43</v>
      </c>
    </row>
    <row r="7" spans="1:15" ht="14.25" customHeight="1" x14ac:dyDescent="0.2">
      <c r="A7" s="57" t="s">
        <v>0</v>
      </c>
      <c r="B7" s="55">
        <v>1925872.6</v>
      </c>
      <c r="C7" s="54">
        <v>2848333.5817431016</v>
      </c>
      <c r="D7" s="39">
        <f>B7/$B$16</f>
        <v>0.40639566270585176</v>
      </c>
      <c r="E7" s="39">
        <f>C7/$C$16</f>
        <v>0.44202363212800477</v>
      </c>
      <c r="F7" s="40"/>
      <c r="G7" s="41"/>
      <c r="H7" s="41"/>
      <c r="I7" s="41"/>
      <c r="J7" s="55">
        <f>B7</f>
        <v>1925872.6</v>
      </c>
      <c r="K7" s="55">
        <f>C7</f>
        <v>2848333.5817431016</v>
      </c>
      <c r="L7" s="39">
        <f t="shared" ref="L7:L15" si="0">J7/$J$16</f>
        <v>0.34737867083482743</v>
      </c>
      <c r="M7" s="39">
        <f t="shared" ref="M7:M16" si="1">K7/$K$16</f>
        <v>0.38468125334615522</v>
      </c>
      <c r="N7" s="58">
        <f>K7/J7*100</f>
        <v>147.8983387448942</v>
      </c>
    </row>
    <row r="8" spans="1:15" ht="14.25" customHeight="1" x14ac:dyDescent="0.2">
      <c r="A8" s="57" t="s">
        <v>58</v>
      </c>
      <c r="B8" s="55">
        <v>893163.49</v>
      </c>
      <c r="C8" s="54">
        <v>951284.94000000006</v>
      </c>
      <c r="D8" s="39">
        <f>B8/$B$16</f>
        <v>0.18847444447946421</v>
      </c>
      <c r="E8" s="39">
        <f>C8/$C$16</f>
        <v>0.14762681838345024</v>
      </c>
      <c r="F8" s="40"/>
      <c r="G8" s="41"/>
      <c r="H8" s="41"/>
      <c r="I8" s="41"/>
      <c r="J8" s="55">
        <f t="shared" ref="J8:J11" si="2">B8</f>
        <v>893163.49</v>
      </c>
      <c r="K8" s="55">
        <f>C8</f>
        <v>951284.94000000006</v>
      </c>
      <c r="L8" s="39">
        <f t="shared" si="0"/>
        <v>0.16110408652908592</v>
      </c>
      <c r="M8" s="39">
        <f t="shared" si="1"/>
        <v>0.12847564110962592</v>
      </c>
      <c r="N8" s="58">
        <f t="shared" ref="N8:N15" si="3">K8/J8*100</f>
        <v>106.50736966420338</v>
      </c>
    </row>
    <row r="9" spans="1:15" ht="14.25" customHeight="1" x14ac:dyDescent="0.2">
      <c r="A9" s="57" t="s">
        <v>1</v>
      </c>
      <c r="B9" s="55">
        <v>370914.96</v>
      </c>
      <c r="C9" s="54">
        <v>706841.24000000069</v>
      </c>
      <c r="D9" s="39">
        <f>B9/$B$16</f>
        <v>7.8270094801034348E-2</v>
      </c>
      <c r="E9" s="39">
        <f>C9/$C$16</f>
        <v>0.10969239496571116</v>
      </c>
      <c r="F9" s="40"/>
      <c r="G9" s="41"/>
      <c r="H9" s="41"/>
      <c r="I9" s="41"/>
      <c r="J9" s="55">
        <f t="shared" si="2"/>
        <v>370914.96</v>
      </c>
      <c r="K9" s="55">
        <f t="shared" ref="K9:K10" si="4">C9</f>
        <v>706841.24000000069</v>
      </c>
      <c r="L9" s="39">
        <f t="shared" si="0"/>
        <v>6.6903670469974585E-2</v>
      </c>
      <c r="M9" s="39">
        <f t="shared" si="1"/>
        <v>9.5462334841254867E-2</v>
      </c>
      <c r="N9" s="58">
        <f t="shared" si="3"/>
        <v>190.56692671549314</v>
      </c>
    </row>
    <row r="10" spans="1:15" ht="14.25" customHeight="1" x14ac:dyDescent="0.2">
      <c r="A10" s="57" t="s">
        <v>2</v>
      </c>
      <c r="B10" s="55">
        <v>799409.35</v>
      </c>
      <c r="C10" s="54">
        <v>1109942.1099999999</v>
      </c>
      <c r="D10" s="39">
        <f>B10/$B$16</f>
        <v>0.16869054192188215</v>
      </c>
      <c r="E10" s="39">
        <f>C10/$C$16</f>
        <v>0.17224830899679069</v>
      </c>
      <c r="F10" s="40"/>
      <c r="G10" s="41"/>
      <c r="H10" s="41"/>
      <c r="I10" s="41"/>
      <c r="J10" s="55">
        <f t="shared" si="2"/>
        <v>799409.35</v>
      </c>
      <c r="K10" s="55">
        <f t="shared" si="4"/>
        <v>1109942.1099999999</v>
      </c>
      <c r="L10" s="39">
        <f t="shared" si="0"/>
        <v>0.14419321270572796</v>
      </c>
      <c r="M10" s="39">
        <f t="shared" si="1"/>
        <v>0.14990306077674362</v>
      </c>
      <c r="N10" s="58">
        <f t="shared" si="3"/>
        <v>138.84527495206302</v>
      </c>
    </row>
    <row r="11" spans="1:15" ht="12" x14ac:dyDescent="0.2">
      <c r="A11" s="57" t="s">
        <v>3</v>
      </c>
      <c r="B11" s="55">
        <v>749549.92</v>
      </c>
      <c r="C11" s="54">
        <v>827447.223</v>
      </c>
      <c r="D11" s="39">
        <f>B11/$B$16</f>
        <v>0.15816925609176752</v>
      </c>
      <c r="E11" s="39">
        <f>C11/$C$16</f>
        <v>0.12840884552604315</v>
      </c>
      <c r="F11" s="40"/>
      <c r="G11" s="41"/>
      <c r="H11" s="42"/>
      <c r="I11" s="42"/>
      <c r="J11" s="55">
        <f t="shared" si="2"/>
        <v>749549.92</v>
      </c>
      <c r="K11" s="55">
        <f>C11</f>
        <v>827447.223</v>
      </c>
      <c r="L11" s="39">
        <f t="shared" si="0"/>
        <v>0.13519983353725021</v>
      </c>
      <c r="M11" s="39">
        <f t="shared" si="1"/>
        <v>0.11175075730653804</v>
      </c>
      <c r="N11" s="58">
        <f t="shared" si="3"/>
        <v>110.39254370142551</v>
      </c>
    </row>
    <row r="12" spans="1:15" ht="14.45" customHeight="1" x14ac:dyDescent="0.2">
      <c r="A12" s="59" t="s">
        <v>7</v>
      </c>
      <c r="B12" s="43"/>
      <c r="C12" s="43"/>
      <c r="D12" s="43"/>
      <c r="E12" s="43"/>
      <c r="F12" s="56">
        <v>138524.37</v>
      </c>
      <c r="G12" s="56">
        <v>252064.74000000002</v>
      </c>
      <c r="H12" s="44">
        <f>F12/$F$16</f>
        <v>0.17205756532637198</v>
      </c>
      <c r="I12" s="44">
        <f>G12/$G$16</f>
        <v>0.26241705339382843</v>
      </c>
      <c r="J12" s="56">
        <f>F12</f>
        <v>138524.37</v>
      </c>
      <c r="K12" s="55">
        <f>G12</f>
        <v>252064.74000000002</v>
      </c>
      <c r="L12" s="39">
        <f t="shared" si="0"/>
        <v>2.4986290125749669E-2</v>
      </c>
      <c r="M12" s="39">
        <f t="shared" si="1"/>
        <v>3.404256465221784E-2</v>
      </c>
      <c r="N12" s="58">
        <f t="shared" si="3"/>
        <v>181.96418435254392</v>
      </c>
    </row>
    <row r="13" spans="1:15" ht="14.25" customHeight="1" x14ac:dyDescent="0.2">
      <c r="A13" s="59" t="s">
        <v>4</v>
      </c>
      <c r="B13" s="43"/>
      <c r="C13" s="43"/>
      <c r="D13" s="43"/>
      <c r="E13" s="43"/>
      <c r="F13" s="56">
        <v>210602.5</v>
      </c>
      <c r="G13" s="56">
        <v>253995.88000000027</v>
      </c>
      <c r="H13" s="44">
        <f>F13/$F$16</f>
        <v>0.26158396101456555</v>
      </c>
      <c r="I13" s="44">
        <f>G13/$G$16</f>
        <v>0.26442750542488608</v>
      </c>
      <c r="J13" s="56">
        <f t="shared" ref="J13:J15" si="5">F13</f>
        <v>210602.5</v>
      </c>
      <c r="K13" s="55">
        <f t="shared" ref="K13:K15" si="6">G13</f>
        <v>253995.88000000027</v>
      </c>
      <c r="L13" s="39">
        <f t="shared" si="0"/>
        <v>3.7987360391591708E-2</v>
      </c>
      <c r="M13" s="39">
        <f t="shared" si="1"/>
        <v>3.4303374467595002E-2</v>
      </c>
      <c r="N13" s="58">
        <f t="shared" si="3"/>
        <v>120.60439928300958</v>
      </c>
    </row>
    <row r="14" spans="1:15" ht="14.25" customHeight="1" x14ac:dyDescent="0.2">
      <c r="A14" s="59" t="s">
        <v>5</v>
      </c>
      <c r="B14" s="43"/>
      <c r="C14" s="43"/>
      <c r="D14" s="43"/>
      <c r="E14" s="43"/>
      <c r="F14" s="56">
        <v>143700.48000000001</v>
      </c>
      <c r="G14" s="56">
        <v>143030.21</v>
      </c>
      <c r="H14" s="44">
        <f>F14/$F$16</f>
        <v>0.17848667873408131</v>
      </c>
      <c r="I14" s="44">
        <f>G14/$G$16</f>
        <v>0.14890446896499879</v>
      </c>
      <c r="J14" s="56">
        <f t="shared" si="5"/>
        <v>143700.48000000001</v>
      </c>
      <c r="K14" s="55">
        <f t="shared" si="6"/>
        <v>143030.21</v>
      </c>
      <c r="L14" s="39">
        <f t="shared" si="0"/>
        <v>2.5919929356036691E-2</v>
      </c>
      <c r="M14" s="39">
        <f t="shared" si="1"/>
        <v>1.9316922990281364E-2</v>
      </c>
      <c r="N14" s="58">
        <f t="shared" si="3"/>
        <v>99.533564536458044</v>
      </c>
    </row>
    <row r="15" spans="1:15" ht="14.25" customHeight="1" x14ac:dyDescent="0.2">
      <c r="A15" s="59" t="s">
        <v>6</v>
      </c>
      <c r="B15" s="43"/>
      <c r="C15" s="43"/>
      <c r="D15" s="43"/>
      <c r="E15" s="43"/>
      <c r="F15" s="56">
        <v>312277.44</v>
      </c>
      <c r="G15" s="56">
        <v>311459.32000000018</v>
      </c>
      <c r="H15" s="44">
        <f>F15/$F$16</f>
        <v>0.38787179492498114</v>
      </c>
      <c r="I15" s="44">
        <f>G15/$G$16</f>
        <v>0.32425097221628668</v>
      </c>
      <c r="J15" s="56">
        <f t="shared" si="5"/>
        <v>312277.44</v>
      </c>
      <c r="K15" s="55">
        <f t="shared" si="6"/>
        <v>311459.32000000018</v>
      </c>
      <c r="L15" s="39">
        <f t="shared" si="0"/>
        <v>5.6326946049755612E-2</v>
      </c>
      <c r="M15" s="39">
        <f t="shared" si="1"/>
        <v>4.2064090509588176E-2</v>
      </c>
      <c r="N15" s="58">
        <f t="shared" si="3"/>
        <v>99.738015016390619</v>
      </c>
    </row>
    <row r="16" spans="1:15" s="20" customFormat="1" ht="18.2" customHeight="1" x14ac:dyDescent="0.2">
      <c r="A16" s="60" t="s">
        <v>57</v>
      </c>
      <c r="B16" s="68">
        <f>SUM(B7:B15)</f>
        <v>4738910.32</v>
      </c>
      <c r="C16" s="68">
        <f>SUM(C7:C15)</f>
        <v>6443849.0947431019</v>
      </c>
      <c r="D16" s="61">
        <f>B16/B16</f>
        <v>1</v>
      </c>
      <c r="E16" s="61">
        <f>C16/C16</f>
        <v>1</v>
      </c>
      <c r="F16" s="68">
        <f>SUM(F7:F15)</f>
        <v>805104.79</v>
      </c>
      <c r="G16" s="68">
        <f>SUM(G7:G15)</f>
        <v>960550.15000000049</v>
      </c>
      <c r="H16" s="61">
        <f>SUM(H7:H15)</f>
        <v>1</v>
      </c>
      <c r="I16" s="61">
        <f>G16/$G$16</f>
        <v>1</v>
      </c>
      <c r="J16" s="68">
        <f>SUM(J7:J15)</f>
        <v>5544015.1100000013</v>
      </c>
      <c r="K16" s="68">
        <f>SUM(K7:K15)</f>
        <v>7404399.2447431022</v>
      </c>
      <c r="L16" s="67">
        <f>J16/J16</f>
        <v>1</v>
      </c>
      <c r="M16" s="67">
        <f t="shared" si="1"/>
        <v>1</v>
      </c>
      <c r="N16" s="62">
        <f>K16/J16*100</f>
        <v>133.5566209296118</v>
      </c>
      <c r="O16" s="7"/>
    </row>
    <row r="17" spans="1:12" x14ac:dyDescent="0.2">
      <c r="A17" s="7" t="s">
        <v>73</v>
      </c>
      <c r="B17" s="36"/>
      <c r="C17" s="37"/>
      <c r="D17" s="36"/>
      <c r="E17" s="36"/>
      <c r="F17" s="36"/>
      <c r="G17" s="35"/>
      <c r="H17" s="35"/>
      <c r="K17" s="35"/>
    </row>
    <row r="18" spans="1:12" ht="12" x14ac:dyDescent="0.2">
      <c r="A18" s="13"/>
    </row>
    <row r="19" spans="1:12" ht="12" x14ac:dyDescent="0.2">
      <c r="A19" s="13"/>
    </row>
    <row r="20" spans="1:12" ht="12" x14ac:dyDescent="0.2">
      <c r="A20" s="75" t="s">
        <v>46</v>
      </c>
    </row>
    <row r="21" spans="1:12" ht="12" x14ac:dyDescent="0.2">
      <c r="A21" s="13"/>
    </row>
    <row r="22" spans="1:12" ht="12" x14ac:dyDescent="0.2">
      <c r="A22" s="13"/>
    </row>
    <row r="23" spans="1:12" ht="12" x14ac:dyDescent="0.2">
      <c r="A23" s="13"/>
      <c r="L23" s="53"/>
    </row>
    <row r="24" spans="1:12" ht="12" x14ac:dyDescent="0.2">
      <c r="A24" s="13"/>
      <c r="L24" s="53"/>
    </row>
    <row r="25" spans="1:12" ht="12" x14ac:dyDescent="0.2">
      <c r="A25" s="13"/>
      <c r="L25" s="53"/>
    </row>
    <row r="26" spans="1:12" x14ac:dyDescent="0.2">
      <c r="L26" s="53"/>
    </row>
    <row r="27" spans="1:12" x14ac:dyDescent="0.2">
      <c r="L27" s="53"/>
    </row>
    <row r="28" spans="1:12" x14ac:dyDescent="0.2">
      <c r="L28" s="53"/>
    </row>
    <row r="29" spans="1:12" x14ac:dyDescent="0.2">
      <c r="L29" s="53"/>
    </row>
    <row r="30" spans="1:12" x14ac:dyDescent="0.2">
      <c r="L30" s="53"/>
    </row>
    <row r="31" spans="1:12" x14ac:dyDescent="0.2">
      <c r="L31" s="53"/>
    </row>
    <row r="32" spans="1:12" x14ac:dyDescent="0.2">
      <c r="L32" s="53"/>
    </row>
    <row r="33" spans="12:12" x14ac:dyDescent="0.2">
      <c r="L33" s="53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2019-01-30T07:09:54Z</cp:lastPrinted>
  <dcterms:created xsi:type="dcterms:W3CDTF">2018-02-21T07:14:25Z</dcterms:created>
  <dcterms:modified xsi:type="dcterms:W3CDTF">2019-04-25T06:10:12Z</dcterms:modified>
</cp:coreProperties>
</file>